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KVB.erz.be.ch\DATA-AKVB\UserHomes\MHBZ\Z_Systems\RedirectedFolders\Desktop\"/>
    </mc:Choice>
  </mc:AlternateContent>
  <workbookProtection workbookAlgorithmName="SHA-512" workbookHashValue="A44k2kwaYteoQ3xwSCYq0txf8EhHHgCp5aaOqlhg+ngXC5NPlyOqXDp5VsZC826Hf5cch79MJCCNCQutIgFK3A==" workbookSaltValue="k9LuddXBCqS2aDVQeI1lQQ==" workbookSpinCount="100000" lockStructure="1"/>
  <bookViews>
    <workbookView xWindow="0" yWindow="0" windowWidth="23025" windowHeight="13035" activeTab="1"/>
  </bookViews>
  <sheets>
    <sheet name="ES-Régulières" sheetId="1" r:id="rId1"/>
    <sheet name="ES-OMO-UTP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j5sfFxxMrqAklnPHGfhhx/8Eep6Q=="/>
    </ext>
  </extLst>
</workbook>
</file>

<file path=xl/calcChain.xml><?xml version="1.0" encoding="utf-8"?>
<calcChain xmlns="http://schemas.openxmlformats.org/spreadsheetml/2006/main">
  <c r="S43" i="1" l="1"/>
  <c r="AD30" i="2" l="1"/>
  <c r="AT50" i="1" l="1"/>
  <c r="AT49" i="1"/>
  <c r="AT48" i="1"/>
  <c r="AR41" i="1" l="1"/>
  <c r="AR42" i="1" s="1"/>
  <c r="AI39" i="1" l="1"/>
  <c r="AI40" i="1"/>
  <c r="AI41" i="1"/>
  <c r="AI38" i="1"/>
  <c r="AI36" i="1"/>
  <c r="AI37" i="1"/>
  <c r="AI35" i="1"/>
  <c r="AI32" i="1"/>
  <c r="AI33" i="1"/>
  <c r="AI34" i="1"/>
  <c r="AI31" i="1"/>
  <c r="AI29" i="1"/>
  <c r="AI30" i="1"/>
  <c r="AI28" i="1"/>
  <c r="AI22" i="1"/>
  <c r="AI23" i="1"/>
  <c r="AI24" i="1"/>
  <c r="AI25" i="1"/>
  <c r="AI26" i="1"/>
  <c r="AI27" i="1"/>
  <c r="AI21" i="1"/>
  <c r="AD28" i="2" l="1"/>
  <c r="AD29" i="2"/>
  <c r="AD6" i="2"/>
  <c r="Z24" i="2"/>
  <c r="AH25" i="2" l="1"/>
  <c r="AH24" i="2"/>
  <c r="AD24" i="2" s="1"/>
  <c r="AD27" i="2"/>
  <c r="AU30" i="1"/>
  <c r="AU31" i="1"/>
  <c r="AU32" i="1"/>
  <c r="AU33" i="1"/>
  <c r="AU34" i="1"/>
  <c r="AU35" i="1"/>
  <c r="AU36" i="1"/>
  <c r="AU37" i="1"/>
  <c r="AU38" i="1"/>
  <c r="AU39" i="1"/>
  <c r="AU40" i="1"/>
  <c r="AU25" i="1"/>
  <c r="AU27" i="1"/>
  <c r="AU26" i="1"/>
  <c r="AH50" i="1" l="1"/>
  <c r="M43" i="1" l="1"/>
  <c r="AD42" i="1"/>
  <c r="AE42" i="1"/>
  <c r="AF42" i="1"/>
  <c r="K23" i="2" l="1"/>
  <c r="AU13" i="1" l="1"/>
  <c r="AU14" i="1"/>
  <c r="AU15" i="1"/>
  <c r="AU24" i="1"/>
  <c r="AT51" i="1" l="1"/>
  <c r="K35" i="2" l="1"/>
  <c r="J35" i="2"/>
  <c r="M23" i="2"/>
  <c r="J23" i="2"/>
  <c r="AM12" i="2"/>
  <c r="Z25" i="2" s="1"/>
  <c r="AD25" i="2" s="1"/>
  <c r="AO8" i="2"/>
  <c r="C8" i="2"/>
  <c r="AO6" i="2"/>
  <c r="G6" i="2"/>
  <c r="AB43" i="1"/>
  <c r="AB45" i="1" s="1"/>
  <c r="Z43" i="1"/>
  <c r="Z45" i="1" s="1"/>
  <c r="Y43" i="1"/>
  <c r="Y45" i="1" s="1"/>
  <c r="X43" i="1"/>
  <c r="X45" i="1" s="1"/>
  <c r="V43" i="1"/>
  <c r="V45" i="1" s="1"/>
  <c r="T43" i="1"/>
  <c r="T45" i="1" s="1"/>
  <c r="N43" i="1"/>
  <c r="C43" i="1"/>
  <c r="AH42" i="1"/>
  <c r="AG42" i="1"/>
  <c r="AB42" i="1"/>
  <c r="Z42" i="1"/>
  <c r="Y42" i="1"/>
  <c r="X42" i="1"/>
  <c r="V42" i="1"/>
  <c r="T42" i="1"/>
  <c r="S42" i="1"/>
  <c r="Q42" i="1"/>
  <c r="P42" i="1"/>
  <c r="O42" i="1"/>
  <c r="N42" i="1"/>
  <c r="N44" i="1" s="1"/>
  <c r="M42" i="1"/>
  <c r="M44" i="1" s="1"/>
  <c r="M45" i="1" s="1"/>
  <c r="L42" i="1"/>
  <c r="K42" i="1"/>
  <c r="J42" i="1"/>
  <c r="I42" i="1"/>
  <c r="H42" i="1"/>
  <c r="G42" i="1"/>
  <c r="F42" i="1"/>
  <c r="E42" i="1"/>
  <c r="D42" i="1"/>
  <c r="AU29" i="1"/>
  <c r="AU28" i="1"/>
  <c r="AU23" i="1"/>
  <c r="AU22" i="1"/>
  <c r="AU21" i="1"/>
  <c r="AU20" i="1"/>
  <c r="AU19" i="1"/>
  <c r="AU18" i="1"/>
  <c r="AU17" i="1"/>
  <c r="AU16" i="1"/>
  <c r="AU12" i="1"/>
  <c r="N45" i="1" l="1"/>
  <c r="Q43" i="1"/>
  <c r="Q45" i="1" s="1"/>
  <c r="H47" i="1"/>
  <c r="H49" i="1" s="1"/>
  <c r="J36" i="2"/>
  <c r="K36" i="2"/>
  <c r="AD36" i="2"/>
  <c r="D45" i="1"/>
  <c r="AI42" i="1"/>
  <c r="AH23" i="2"/>
  <c r="F45" i="1"/>
  <c r="D43" i="1"/>
  <c r="E45" i="1"/>
  <c r="E43" i="1"/>
  <c r="F43" i="1"/>
  <c r="H50" i="1" l="1"/>
  <c r="X48" i="1"/>
  <c r="AD34" i="2" s="1"/>
  <c r="AM11" i="2" l="1"/>
  <c r="AM13" i="2" s="1"/>
  <c r="Z23" i="2"/>
  <c r="AD23" i="2" s="1"/>
  <c r="AD32" i="2" s="1"/>
</calcChain>
</file>

<file path=xl/sharedStrings.xml><?xml version="1.0" encoding="utf-8"?>
<sst xmlns="http://schemas.openxmlformats.org/spreadsheetml/2006/main" count="161" uniqueCount="140">
  <si>
    <t>Commune scolaire:</t>
  </si>
  <si>
    <t>Semaines d'école/année ES:</t>
  </si>
  <si>
    <t>Année scolaire:</t>
  </si>
  <si>
    <t>Ecole:</t>
  </si>
  <si>
    <t>Arrondissement:</t>
  </si>
  <si>
    <t>Calcul pools direction</t>
  </si>
  <si>
    <t>Types de classes / leçons</t>
  </si>
  <si>
    <t>Effectif</t>
  </si>
  <si>
    <t>Ecole secondaire classes régulières</t>
  </si>
  <si>
    <t>Nombre de leçons</t>
  </si>
  <si>
    <t>Nombre de classes</t>
  </si>
  <si>
    <t xml:space="preserve">Leçons comptabilisées dans le pool direction d'école </t>
  </si>
  <si>
    <t>Classes</t>
  </si>
  <si>
    <t>Enseignement obligatoire</t>
  </si>
  <si>
    <t>Enseignement facultatif - options</t>
  </si>
  <si>
    <t>Total</t>
  </si>
  <si>
    <t>Niveaux</t>
  </si>
  <si>
    <t>Options obligatoires</t>
  </si>
  <si>
    <t>à reporter sur l'annexe 4 OSE</t>
  </si>
  <si>
    <t>Type d'activité</t>
  </si>
  <si>
    <t>Leçons</t>
  </si>
  <si>
    <t>Classe soutien</t>
  </si>
  <si>
    <t>El.</t>
  </si>
  <si>
    <t>Gr.</t>
  </si>
  <si>
    <t>El./gr.</t>
  </si>
  <si>
    <t>Degré scolaire</t>
  </si>
  <si>
    <t>Section</t>
  </si>
  <si>
    <t>Français</t>
  </si>
  <si>
    <t>Calcul des Unités à Temps Plein (UTP)</t>
  </si>
  <si>
    <t>Allemand</t>
  </si>
  <si>
    <t>Math</t>
  </si>
  <si>
    <t>Education générale</t>
  </si>
  <si>
    <t>Anglais</t>
  </si>
  <si>
    <t>Histoire</t>
  </si>
  <si>
    <t>Géographie/économie</t>
  </si>
  <si>
    <t>Sciences et Physique</t>
  </si>
  <si>
    <t>Projet individuel</t>
  </si>
  <si>
    <t>Education numérique</t>
  </si>
  <si>
    <t>à titre indicatif</t>
  </si>
  <si>
    <t>Leçons ou degré 
d'occupation %</t>
  </si>
  <si>
    <t>Economie familiale 9H</t>
  </si>
  <si>
    <t>Unités à Temps Plein 
(UTP)</t>
  </si>
  <si>
    <t>Education artistique</t>
  </si>
  <si>
    <t>Education musicale</t>
  </si>
  <si>
    <t>Degré d'occupation
 par leçon</t>
  </si>
  <si>
    <t>Ed. physique filles</t>
  </si>
  <si>
    <t>Ed. physique garçons</t>
  </si>
  <si>
    <t>API (fr-math-allem)</t>
  </si>
  <si>
    <t>Latin</t>
  </si>
  <si>
    <t>Effectif scientif. 10H/11H</t>
  </si>
  <si>
    <t xml:space="preserve">Math Chapitres Choisis </t>
  </si>
  <si>
    <t xml:space="preserve">TP bio-chimie 10H </t>
  </si>
  <si>
    <t>TP Physique 11H</t>
  </si>
  <si>
    <t>ACT</t>
  </si>
  <si>
    <t xml:space="preserve">TM </t>
  </si>
  <si>
    <t xml:space="preserve">Situations particul. ch. 3.7.1 </t>
  </si>
  <si>
    <t xml:space="preserve">Total des leçons </t>
  </si>
  <si>
    <t>propositions selon PER</t>
  </si>
  <si>
    <t>Sous-total 1</t>
  </si>
  <si>
    <t>Chant choral</t>
  </si>
  <si>
    <t>Surdoués</t>
  </si>
  <si>
    <t>Ecole secondaire</t>
  </si>
  <si>
    <t>Musique instrumentale</t>
  </si>
  <si>
    <t>Rythmique</t>
  </si>
  <si>
    <t>TPS</t>
  </si>
  <si>
    <t>TM</t>
  </si>
  <si>
    <t>FLS - Français langue seconde</t>
  </si>
  <si>
    <t>Maîtrises de classes</t>
  </si>
  <si>
    <t>Temps déplacement Surdoués-Ryth.-FLS</t>
  </si>
  <si>
    <t>EF 10H / 11H</t>
  </si>
  <si>
    <t>Réserve</t>
  </si>
  <si>
    <t>Dessin techn./géométrie</t>
  </si>
  <si>
    <t>Logopédie</t>
  </si>
  <si>
    <t>Psyochomotricité</t>
  </si>
  <si>
    <t>SPA - Soutien pédagogique ambulatoire</t>
  </si>
  <si>
    <t>Total enseignement régulier</t>
  </si>
  <si>
    <t>Temps de déplacement SPA-Logo-Psych.</t>
  </si>
  <si>
    <t>Total enseignement régulier pour la CdPe :</t>
  </si>
  <si>
    <t>Sous-total 2</t>
  </si>
  <si>
    <t>Total enseignement spécialisé pour la CdPe :</t>
  </si>
  <si>
    <t>Lieu et date : _______________________________________</t>
  </si>
  <si>
    <t xml:space="preserve">Ordinateur : outil travail </t>
  </si>
  <si>
    <t>Signature de la direction d'école : __________________________________________</t>
  </si>
  <si>
    <t>Formation aut. FAA</t>
  </si>
  <si>
    <t>Italien</t>
  </si>
  <si>
    <t>Dialecte alémanique</t>
  </si>
  <si>
    <t>Grec ancien</t>
  </si>
  <si>
    <t>choix de l'école</t>
  </si>
  <si>
    <t>Elèves</t>
  </si>
  <si>
    <t>Total leçons</t>
  </si>
  <si>
    <t>Cl./Groupes</t>
  </si>
  <si>
    <t>Nbre leçons fac./ classe</t>
  </si>
  <si>
    <t>El./groupe</t>
  </si>
  <si>
    <t xml:space="preserve">Lieu et date : </t>
  </si>
  <si>
    <t>____________________________________________</t>
  </si>
  <si>
    <t>Effectifs</t>
  </si>
  <si>
    <t>Signature de la direction d'école : _________________________________________</t>
  </si>
  <si>
    <t>9H</t>
  </si>
  <si>
    <t>Lieu et date :</t>
  </si>
  <si>
    <t>Signature de l'autorité communale compétente : ______________________________</t>
  </si>
  <si>
    <t>10H</t>
  </si>
  <si>
    <t>Signature de l'inspection scolaire : _________________________________________</t>
  </si>
  <si>
    <t>11H</t>
  </si>
  <si>
    <t>Tot.</t>
  </si>
  <si>
    <t>Direction de l'instruction publique et de la culture</t>
  </si>
  <si>
    <t>Office de l'école obligatoire et du conseil</t>
  </si>
  <si>
    <t xml:space="preserve">Planification des leçons </t>
  </si>
  <si>
    <t>École secondaire</t>
  </si>
  <si>
    <t>Grand effect. ch. 3.1.5/ 2.3.3</t>
  </si>
  <si>
    <t>Inspection scolaire régionale RBJB</t>
  </si>
  <si>
    <t>Natation</t>
  </si>
  <si>
    <t>Nbr leçons</t>
  </si>
  <si>
    <t xml:space="preserve">Nbr leçons </t>
  </si>
  <si>
    <t>selon F26</t>
  </si>
  <si>
    <t>hebdo</t>
  </si>
  <si>
    <t>Économie familiale 4.1.1</t>
  </si>
  <si>
    <t>Éducation numérique 3.4</t>
  </si>
  <si>
    <t>API 4.1.6</t>
  </si>
  <si>
    <t>Directives effectifs</t>
  </si>
  <si>
    <t>Nombre de classes :</t>
  </si>
  <si>
    <t>Leçons par élève :</t>
  </si>
  <si>
    <t>Nombre d'élèves ES :</t>
  </si>
  <si>
    <t>Moyenne él./cl. ES :</t>
  </si>
  <si>
    <t>Économie et droit</t>
  </si>
  <si>
    <t>AC Français</t>
  </si>
  <si>
    <t>* = peut varier en fct de la CT</t>
  </si>
  <si>
    <t>à compléter à l'aide de l'annexe 4 OSE</t>
  </si>
  <si>
    <t>Total leçons ES avec ens. facult. et piscine</t>
  </si>
  <si>
    <t>Soutien élargi</t>
  </si>
  <si>
    <t>Art. 3 ODMO</t>
  </si>
  <si>
    <t xml:space="preserve">OMO cercle de: </t>
  </si>
  <si>
    <t xml:space="preserve">Ecole secondaire -  Pool leçons OMO (y compris classes spéciales) géré par l'école </t>
  </si>
  <si>
    <t xml:space="preserve">Leçons comptabilisées dans le pool direction OMO </t>
  </si>
  <si>
    <t>Leçons OMO (CT10)</t>
  </si>
  <si>
    <t>Mentorat (CT10)</t>
  </si>
  <si>
    <t>Direction ens.spécialisé (CT15)</t>
  </si>
  <si>
    <t>Pool tâches spéciales (CT15)*</t>
  </si>
  <si>
    <t>Direction d'école (CT15) en %</t>
  </si>
  <si>
    <t>Enseignement (CT10)</t>
  </si>
  <si>
    <t>V24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</si>
</sst>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#,##0.0"/>
  </numFmts>
  <fonts count="22">
    <font>
      <sz val="10"/>
      <color rgb="FF000000"/>
      <name val="Arial"/>
    </font>
    <font>
      <sz val="10"/>
      <color theme="1"/>
      <name val="Arial"/>
      <family val="2"/>
    </font>
    <font>
      <sz val="8"/>
      <color theme="1"/>
      <name val="Open Sans"/>
    </font>
    <font>
      <sz val="10"/>
      <name val="Arial"/>
      <family val="2"/>
    </font>
    <font>
      <sz val="10"/>
      <color theme="1"/>
      <name val="Open Sans"/>
    </font>
    <font>
      <b/>
      <sz val="10"/>
      <color theme="1"/>
      <name val="Arial"/>
      <family val="2"/>
    </font>
    <font>
      <b/>
      <sz val="8"/>
      <color theme="1"/>
      <name val="Open Sans"/>
    </font>
    <font>
      <sz val="8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u/>
      <sz val="10"/>
      <color theme="1"/>
      <name val="Arial"/>
      <family val="2"/>
    </font>
    <font>
      <sz val="8"/>
      <color rgb="FFFF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8.5"/>
      <name val="MS Sans Serif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CC99FF"/>
        <bgColor rgb="FFCC99FF"/>
      </patternFill>
    </fill>
    <fill>
      <patternFill patternType="solid">
        <fgColor rgb="FFFF99CC"/>
        <bgColor rgb="FFFF99CC"/>
      </patternFill>
    </fill>
    <fill>
      <patternFill patternType="solid">
        <fgColor rgb="FFFFFF99"/>
        <bgColor rgb="FFFFFF99"/>
      </patternFill>
    </fill>
    <fill>
      <patternFill patternType="solid">
        <fgColor rgb="FFFBD4B4"/>
        <bgColor rgb="FFFBD4B4"/>
      </patternFill>
    </fill>
    <fill>
      <patternFill patternType="solid">
        <fgColor rgb="FFBFBFBF"/>
        <bgColor rgb="FFBFBFBF"/>
      </patternFill>
    </fill>
    <fill>
      <patternFill patternType="solid">
        <fgColor rgb="FFDAEEF3"/>
        <bgColor rgb="FFDAEEF3"/>
      </patternFill>
    </fill>
    <fill>
      <patternFill patternType="solid">
        <fgColor rgb="FF92D050"/>
        <bgColor rgb="FF92D050"/>
      </patternFill>
    </fill>
    <fill>
      <patternFill patternType="solid">
        <fgColor rgb="FF99CCFF"/>
        <bgColor rgb="FF99CCFF"/>
      </patternFill>
    </fill>
    <fill>
      <patternFill patternType="solid">
        <fgColor rgb="FF3366FF"/>
        <bgColor rgb="FF3366FF"/>
      </patternFill>
    </fill>
    <fill>
      <patternFill patternType="solid">
        <fgColor theme="0"/>
        <bgColor theme="0"/>
      </patternFill>
    </fill>
    <fill>
      <patternFill patternType="solid">
        <fgColor rgb="FFCCFFCC"/>
        <bgColor rgb="FFCCFFCC"/>
      </patternFill>
    </fill>
    <fill>
      <patternFill patternType="solid">
        <fgColor rgb="FF33CCCC"/>
        <bgColor rgb="FF33CCCC"/>
      </patternFill>
    </fill>
    <fill>
      <patternFill patternType="solid">
        <fgColor rgb="FF99CC00"/>
        <bgColor rgb="FF99CC00"/>
      </patternFill>
    </fill>
    <fill>
      <patternFill patternType="solid">
        <fgColor rgb="FFFFCC00"/>
        <bgColor rgb="FFFFCC00"/>
      </patternFill>
    </fill>
    <fill>
      <patternFill patternType="solid">
        <fgColor rgb="FFFFCC99"/>
        <bgColor rgb="FFFFCC99"/>
      </patternFill>
    </fill>
    <fill>
      <patternFill patternType="solid">
        <fgColor rgb="FFFFC000"/>
        <bgColor rgb="FFFFC00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theme="0" tint="-0.34998626667073579"/>
        <bgColor rgb="FF969696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theme="0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theme="0"/>
      </patternFill>
    </fill>
    <fill>
      <patternFill patternType="solid">
        <fgColor rgb="FFFFFF99"/>
        <bgColor theme="0"/>
      </patternFill>
    </fill>
    <fill>
      <patternFill patternType="solid">
        <fgColor indexed="44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indexed="64"/>
      </patternFill>
    </fill>
  </fills>
  <borders count="2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100"/>
  </cellStyleXfs>
  <cellXfs count="655">
    <xf numFmtId="0" fontId="0" fillId="0" borderId="0" xfId="0" applyFont="1" applyAlignment="1"/>
    <xf numFmtId="0" fontId="18" fillId="29" borderId="119" xfId="0" applyFont="1" applyFill="1" applyBorder="1" applyAlignment="1" applyProtection="1">
      <alignment horizontal="center" vertical="center"/>
      <protection locked="0"/>
    </xf>
    <xf numFmtId="0" fontId="3" fillId="0" borderId="100" xfId="1" applyFont="1" applyBorder="1" applyProtection="1">
      <protection locked="0"/>
    </xf>
    <xf numFmtId="0" fontId="1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protection locked="0"/>
    </xf>
    <xf numFmtId="0" fontId="14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1" fillId="5" borderId="34" xfId="0" applyFont="1" applyFill="1" applyBorder="1" applyAlignment="1" applyProtection="1">
      <alignment horizontal="center"/>
      <protection locked="0"/>
    </xf>
    <xf numFmtId="0" fontId="5" fillId="6" borderId="34" xfId="0" applyFont="1" applyFill="1" applyBorder="1" applyProtection="1">
      <protection locked="0"/>
    </xf>
    <xf numFmtId="0" fontId="1" fillId="5" borderId="40" xfId="0" applyFont="1" applyFill="1" applyBorder="1" applyAlignment="1" applyProtection="1">
      <alignment horizontal="center"/>
      <protection locked="0"/>
    </xf>
    <xf numFmtId="0" fontId="5" fillId="6" borderId="42" xfId="0" applyFont="1" applyFill="1" applyBorder="1" applyProtection="1">
      <protection locked="0"/>
    </xf>
    <xf numFmtId="0" fontId="1" fillId="5" borderId="42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5" borderId="50" xfId="0" applyFont="1" applyFill="1" applyBorder="1" applyAlignment="1" applyProtection="1">
      <alignment horizontal="center"/>
      <protection locked="0"/>
    </xf>
    <xf numFmtId="0" fontId="5" fillId="6" borderId="51" xfId="0" applyFont="1" applyFill="1" applyBorder="1" applyProtection="1">
      <protection locked="0"/>
    </xf>
    <xf numFmtId="0" fontId="1" fillId="0" borderId="100" xfId="0" applyFont="1" applyBorder="1" applyAlignment="1" applyProtection="1">
      <alignment horizontal="left"/>
      <protection locked="0"/>
    </xf>
    <xf numFmtId="0" fontId="1" fillId="0" borderId="106" xfId="0" applyFont="1" applyBorder="1" applyAlignment="1" applyProtection="1">
      <protection locked="0"/>
    </xf>
    <xf numFmtId="0" fontId="1" fillId="0" borderId="42" xfId="0" applyFont="1" applyFill="1" applyBorder="1" applyAlignment="1" applyProtection="1">
      <alignment horizontal="center"/>
      <protection locked="0"/>
    </xf>
    <xf numFmtId="0" fontId="7" fillId="0" borderId="100" xfId="0" applyFont="1" applyBorder="1" applyAlignment="1" applyProtection="1">
      <protection locked="0"/>
    </xf>
    <xf numFmtId="0" fontId="0" fillId="0" borderId="100" xfId="0" applyFont="1" applyBorder="1" applyAlignment="1" applyProtection="1">
      <protection locked="0"/>
    </xf>
    <xf numFmtId="0" fontId="1" fillId="5" borderId="5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2" borderId="106" xfId="0" applyFont="1" applyFill="1" applyBorder="1" applyProtection="1">
      <protection locked="0"/>
    </xf>
    <xf numFmtId="0" fontId="1" fillId="2" borderId="106" xfId="0" applyFont="1" applyFill="1" applyBorder="1" applyAlignment="1" applyProtection="1">
      <alignment horizontal="center" vertical="center"/>
      <protection locked="0"/>
    </xf>
    <xf numFmtId="0" fontId="1" fillId="2" borderId="100" xfId="0" applyFont="1" applyFill="1" applyBorder="1" applyProtection="1">
      <protection locked="0"/>
    </xf>
    <xf numFmtId="0" fontId="1" fillId="2" borderId="110" xfId="0" applyFont="1" applyFill="1" applyBorder="1" applyProtection="1">
      <protection locked="0"/>
    </xf>
    <xf numFmtId="0" fontId="1" fillId="2" borderId="111" xfId="0" applyFont="1" applyFill="1" applyBorder="1" applyProtection="1">
      <protection locked="0"/>
    </xf>
    <xf numFmtId="0" fontId="1" fillId="2" borderId="114" xfId="0" applyFont="1" applyFill="1" applyBorder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17" borderId="32" xfId="0" applyFont="1" applyFill="1" applyBorder="1" applyAlignment="1" applyProtection="1">
      <alignment horizontal="center"/>
    </xf>
    <xf numFmtId="0" fontId="1" fillId="19" borderId="52" xfId="0" applyFont="1" applyFill="1" applyBorder="1" applyAlignment="1" applyProtection="1">
      <alignment horizontal="center"/>
    </xf>
    <xf numFmtId="0" fontId="1" fillId="17" borderId="52" xfId="0" applyFont="1" applyFill="1" applyBorder="1" applyAlignment="1" applyProtection="1">
      <alignment horizontal="center"/>
    </xf>
    <xf numFmtId="0" fontId="5" fillId="6" borderId="32" xfId="0" applyFont="1" applyFill="1" applyBorder="1" applyAlignment="1" applyProtection="1">
      <alignment horizontal="center"/>
    </xf>
    <xf numFmtId="0" fontId="1" fillId="0" borderId="77" xfId="0" applyFont="1" applyBorder="1" applyAlignment="1" applyProtection="1">
      <alignment horizontal="center"/>
      <protection locked="0"/>
    </xf>
    <xf numFmtId="0" fontId="1" fillId="6" borderId="80" xfId="0" applyFont="1" applyFill="1" applyBorder="1" applyAlignment="1" applyProtection="1">
      <alignment horizontal="center"/>
    </xf>
    <xf numFmtId="0" fontId="1" fillId="6" borderId="55" xfId="0" applyFont="1" applyFill="1" applyBorder="1" applyAlignment="1" applyProtection="1">
      <alignment horizontal="center"/>
    </xf>
    <xf numFmtId="0" fontId="1" fillId="6" borderId="101" xfId="0" applyFont="1" applyFill="1" applyBorder="1" applyAlignment="1" applyProtection="1">
      <alignment horizontal="center"/>
    </xf>
    <xf numFmtId="0" fontId="1" fillId="6" borderId="177" xfId="0" applyFont="1" applyFill="1" applyBorder="1" applyAlignment="1" applyProtection="1">
      <alignment horizontal="center"/>
    </xf>
    <xf numFmtId="0" fontId="1" fillId="6" borderId="178" xfId="0" applyFont="1" applyFill="1" applyBorder="1" applyAlignment="1" applyProtection="1">
      <alignment horizontal="center"/>
    </xf>
    <xf numFmtId="1" fontId="1" fillId="6" borderId="179" xfId="0" applyNumberFormat="1" applyFont="1" applyFill="1" applyBorder="1" applyAlignment="1" applyProtection="1">
      <alignment horizontal="center"/>
    </xf>
    <xf numFmtId="0" fontId="1" fillId="6" borderId="179" xfId="0" applyFont="1" applyFill="1" applyBorder="1" applyAlignment="1" applyProtection="1">
      <alignment horizontal="center"/>
    </xf>
    <xf numFmtId="1" fontId="1" fillId="6" borderId="178" xfId="0" applyNumberFormat="1" applyFont="1" applyFill="1" applyBorder="1" applyAlignment="1" applyProtection="1">
      <alignment horizontal="center"/>
    </xf>
    <xf numFmtId="0" fontId="1" fillId="6" borderId="112" xfId="0" applyFont="1" applyFill="1" applyBorder="1" applyAlignment="1" applyProtection="1">
      <alignment horizontal="center"/>
    </xf>
    <xf numFmtId="0" fontId="1" fillId="6" borderId="115" xfId="0" applyFont="1" applyFill="1" applyBorder="1" applyAlignment="1" applyProtection="1">
      <alignment horizontal="center"/>
    </xf>
    <xf numFmtId="1" fontId="1" fillId="6" borderId="114" xfId="0" applyNumberFormat="1" applyFont="1" applyFill="1" applyBorder="1" applyAlignment="1" applyProtection="1">
      <alignment horizontal="center"/>
    </xf>
    <xf numFmtId="1" fontId="5" fillId="6" borderId="52" xfId="0" applyNumberFormat="1" applyFont="1" applyFill="1" applyBorder="1" applyAlignment="1" applyProtection="1">
      <alignment horizontal="center"/>
    </xf>
    <xf numFmtId="1" fontId="1" fillId="6" borderId="42" xfId="0" applyNumberFormat="1" applyFont="1" applyFill="1" applyBorder="1" applyAlignment="1" applyProtection="1">
      <alignment horizontal="center"/>
    </xf>
    <xf numFmtId="1" fontId="1" fillId="6" borderId="50" xfId="0" applyNumberFormat="1" applyFont="1" applyFill="1" applyBorder="1" applyAlignment="1" applyProtection="1">
      <alignment horizontal="center"/>
    </xf>
    <xf numFmtId="1" fontId="1" fillId="6" borderId="186" xfId="0" applyNumberFormat="1" applyFont="1" applyFill="1" applyBorder="1" applyAlignment="1" applyProtection="1">
      <alignment horizontal="center"/>
    </xf>
    <xf numFmtId="1" fontId="1" fillId="6" borderId="187" xfId="0" applyNumberFormat="1" applyFont="1" applyFill="1" applyBorder="1" applyAlignment="1" applyProtection="1">
      <alignment horizontal="center"/>
    </xf>
    <xf numFmtId="1" fontId="1" fillId="6" borderId="202" xfId="0" applyNumberFormat="1" applyFont="1" applyFill="1" applyBorder="1" applyAlignment="1" applyProtection="1">
      <alignment horizontal="center"/>
    </xf>
    <xf numFmtId="1" fontId="1" fillId="6" borderId="190" xfId="0" applyNumberFormat="1" applyFont="1" applyFill="1" applyBorder="1" applyAlignment="1" applyProtection="1">
      <alignment horizontal="center"/>
    </xf>
    <xf numFmtId="1" fontId="1" fillId="6" borderId="205" xfId="0" applyNumberFormat="1" applyFont="1" applyFill="1" applyBorder="1" applyAlignment="1" applyProtection="1">
      <alignment horizontal="center"/>
    </xf>
    <xf numFmtId="1" fontId="1" fillId="6" borderId="203" xfId="0" applyNumberFormat="1" applyFont="1" applyFill="1" applyBorder="1" applyAlignment="1" applyProtection="1">
      <alignment horizontal="center"/>
    </xf>
    <xf numFmtId="1" fontId="1" fillId="6" borderId="204" xfId="0" applyNumberFormat="1" applyFont="1" applyFill="1" applyBorder="1" applyAlignment="1" applyProtection="1">
      <alignment horizontal="center"/>
    </xf>
    <xf numFmtId="164" fontId="1" fillId="11" borderId="32" xfId="0" applyNumberFormat="1" applyFont="1" applyFill="1" applyBorder="1" applyAlignment="1" applyProtection="1">
      <alignment horizontal="center"/>
    </xf>
    <xf numFmtId="164" fontId="1" fillId="11" borderId="33" xfId="0" applyNumberFormat="1" applyFont="1" applyFill="1" applyBorder="1" applyAlignment="1" applyProtection="1">
      <alignment horizontal="center"/>
    </xf>
    <xf numFmtId="164" fontId="1" fillId="11" borderId="92" xfId="0" applyNumberFormat="1" applyFont="1" applyFill="1" applyBorder="1" applyAlignment="1" applyProtection="1">
      <alignment horizontal="center"/>
    </xf>
    <xf numFmtId="164" fontId="1" fillId="11" borderId="116" xfId="0" applyNumberFormat="1" applyFont="1" applyFill="1" applyBorder="1" applyAlignment="1" applyProtection="1">
      <alignment horizontal="center"/>
    </xf>
    <xf numFmtId="164" fontId="1" fillId="11" borderId="188" xfId="0" applyNumberFormat="1" applyFont="1" applyFill="1" applyBorder="1" applyAlignment="1" applyProtection="1">
      <alignment horizontal="center"/>
    </xf>
    <xf numFmtId="0" fontId="1" fillId="21" borderId="173" xfId="0" applyFont="1" applyFill="1" applyBorder="1" applyProtection="1"/>
    <xf numFmtId="0" fontId="1" fillId="21" borderId="174" xfId="0" applyFont="1" applyFill="1" applyBorder="1" applyProtection="1"/>
    <xf numFmtId="0" fontId="1" fillId="21" borderId="140" xfId="0" applyFont="1" applyFill="1" applyBorder="1" applyProtection="1"/>
    <xf numFmtId="0" fontId="1" fillId="21" borderId="163" xfId="0" applyFont="1" applyFill="1" applyBorder="1" applyAlignment="1" applyProtection="1">
      <alignment horizontal="center" vertical="center"/>
    </xf>
    <xf numFmtId="0" fontId="1" fillId="6" borderId="72" xfId="0" applyFont="1" applyFill="1" applyBorder="1" applyAlignment="1" applyProtection="1">
      <alignment horizontal="center"/>
    </xf>
    <xf numFmtId="0" fontId="1" fillId="5" borderId="24" xfId="0" applyFont="1" applyFill="1" applyBorder="1" applyAlignment="1" applyProtection="1">
      <alignment horizontal="center"/>
    </xf>
    <xf numFmtId="0" fontId="1" fillId="3" borderId="72" xfId="0" applyFont="1" applyFill="1" applyBorder="1" applyAlignment="1" applyProtection="1">
      <alignment horizontal="center"/>
    </xf>
    <xf numFmtId="0" fontId="1" fillId="11" borderId="72" xfId="0" applyFont="1" applyFill="1" applyBorder="1" applyAlignment="1" applyProtection="1">
      <alignment horizontal="center"/>
    </xf>
    <xf numFmtId="0" fontId="1" fillId="14" borderId="119" xfId="0" applyFont="1" applyFill="1" applyBorder="1" applyAlignment="1" applyProtection="1">
      <alignment horizontal="left"/>
    </xf>
    <xf numFmtId="0" fontId="1" fillId="5" borderId="119" xfId="0" applyFont="1" applyFill="1" applyBorder="1" applyAlignment="1" applyProtection="1">
      <alignment horizontal="left"/>
    </xf>
    <xf numFmtId="0" fontId="3" fillId="0" borderId="138" xfId="0" applyFont="1" applyBorder="1" applyProtection="1"/>
    <xf numFmtId="164" fontId="1" fillId="11" borderId="180" xfId="0" applyNumberFormat="1" applyFont="1" applyFill="1" applyBorder="1" applyAlignment="1" applyProtection="1">
      <alignment horizontal="center"/>
    </xf>
    <xf numFmtId="164" fontId="1" fillId="11" borderId="181" xfId="0" applyNumberFormat="1" applyFont="1" applyFill="1" applyBorder="1" applyAlignment="1" applyProtection="1">
      <alignment horizontal="center"/>
    </xf>
    <xf numFmtId="164" fontId="1" fillId="11" borderId="182" xfId="0" applyNumberFormat="1" applyFont="1" applyFill="1" applyBorder="1" applyAlignment="1" applyProtection="1">
      <alignment horizontal="center"/>
    </xf>
    <xf numFmtId="164" fontId="1" fillId="11" borderId="197" xfId="0" applyNumberFormat="1" applyFont="1" applyFill="1" applyBorder="1" applyAlignment="1" applyProtection="1">
      <alignment horizontal="center"/>
    </xf>
    <xf numFmtId="166" fontId="5" fillId="6" borderId="193" xfId="0" applyNumberFormat="1" applyFont="1" applyFill="1" applyBorder="1" applyAlignment="1" applyProtection="1">
      <alignment horizontal="center"/>
    </xf>
    <xf numFmtId="2" fontId="1" fillId="20" borderId="161" xfId="0" applyNumberFormat="1" applyFont="1" applyFill="1" applyBorder="1" applyAlignment="1" applyProtection="1">
      <alignment horizontal="center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0" borderId="100" xfId="0" applyFont="1" applyBorder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textRotation="90"/>
      <protection locked="0"/>
    </xf>
    <xf numFmtId="0" fontId="1" fillId="6" borderId="127" xfId="0" applyFont="1" applyFill="1" applyBorder="1" applyAlignment="1" applyProtection="1">
      <alignment horizontal="center"/>
      <protection locked="0"/>
    </xf>
    <xf numFmtId="0" fontId="1" fillId="5" borderId="127" xfId="0" applyFont="1" applyFill="1" applyBorder="1" applyAlignment="1" applyProtection="1">
      <alignment horizontal="center"/>
      <protection locked="0"/>
    </xf>
    <xf numFmtId="0" fontId="1" fillId="3" borderId="127" xfId="0" applyFont="1" applyFill="1" applyBorder="1" applyAlignment="1" applyProtection="1">
      <alignment horizontal="center"/>
      <protection locked="0"/>
    </xf>
    <xf numFmtId="0" fontId="1" fillId="6" borderId="119" xfId="0" applyFont="1" applyFill="1" applyBorder="1" applyAlignment="1" applyProtection="1">
      <alignment horizontal="center"/>
      <protection locked="0"/>
    </xf>
    <xf numFmtId="0" fontId="1" fillId="5" borderId="119" xfId="0" applyFont="1" applyFill="1" applyBorder="1" applyAlignment="1" applyProtection="1">
      <alignment horizontal="center"/>
      <protection locked="0"/>
    </xf>
    <xf numFmtId="0" fontId="1" fillId="3" borderId="119" xfId="0" applyFont="1" applyFill="1" applyBorder="1" applyAlignment="1" applyProtection="1">
      <alignment horizontal="center"/>
      <protection locked="0"/>
    </xf>
    <xf numFmtId="0" fontId="9" fillId="6" borderId="119" xfId="0" applyFont="1" applyFill="1" applyBorder="1" applyAlignment="1" applyProtection="1">
      <alignment horizontal="center"/>
      <protection locked="0"/>
    </xf>
    <xf numFmtId="0" fontId="1" fillId="5" borderId="121" xfId="0" applyFont="1" applyFill="1" applyBorder="1" applyAlignment="1" applyProtection="1">
      <alignment horizontal="center"/>
      <protection locked="0"/>
    </xf>
    <xf numFmtId="0" fontId="1" fillId="5" borderId="122" xfId="0" applyFont="1" applyFill="1" applyBorder="1" applyAlignment="1" applyProtection="1">
      <alignment horizontal="center"/>
      <protection locked="0"/>
    </xf>
    <xf numFmtId="0" fontId="9" fillId="5" borderId="123" xfId="0" applyFont="1" applyFill="1" applyBorder="1" applyAlignment="1" applyProtection="1">
      <alignment horizontal="center"/>
      <protection locked="0"/>
    </xf>
    <xf numFmtId="0" fontId="1" fillId="0" borderId="124" xfId="0" applyFont="1" applyBorder="1" applyAlignment="1" applyProtection="1">
      <alignment horizontal="center"/>
      <protection locked="0"/>
    </xf>
    <xf numFmtId="0" fontId="1" fillId="0" borderId="122" xfId="0" applyFont="1" applyBorder="1" applyAlignment="1" applyProtection="1">
      <alignment horizontal="center"/>
      <protection locked="0"/>
    </xf>
    <xf numFmtId="0" fontId="1" fillId="0" borderId="123" xfId="0" applyFont="1" applyBorder="1" applyAlignment="1" applyProtection="1">
      <alignment horizontal="center"/>
      <protection locked="0"/>
    </xf>
    <xf numFmtId="0" fontId="1" fillId="0" borderId="125" xfId="0" applyFont="1" applyBorder="1" applyAlignment="1" applyProtection="1">
      <alignment horizontal="center"/>
      <protection locked="0"/>
    </xf>
    <xf numFmtId="0" fontId="1" fillId="22" borderId="122" xfId="0" applyFont="1" applyFill="1" applyBorder="1" applyAlignment="1" applyProtection="1">
      <alignment horizontal="center"/>
      <protection locked="0"/>
    </xf>
    <xf numFmtId="1" fontId="1" fillId="13" borderId="122" xfId="0" applyNumberFormat="1" applyFont="1" applyFill="1" applyBorder="1" applyAlignment="1" applyProtection="1">
      <alignment horizontal="center"/>
      <protection locked="0"/>
    </xf>
    <xf numFmtId="0" fontId="1" fillId="13" borderId="122" xfId="0" applyFont="1" applyFill="1" applyBorder="1" applyAlignment="1" applyProtection="1">
      <alignment horizontal="center"/>
      <protection locked="0"/>
    </xf>
    <xf numFmtId="1" fontId="1" fillId="0" borderId="122" xfId="0" applyNumberFormat="1" applyFont="1" applyBorder="1" applyAlignment="1" applyProtection="1">
      <alignment horizontal="center"/>
      <protection locked="0"/>
    </xf>
    <xf numFmtId="0" fontId="9" fillId="0" borderId="122" xfId="0" applyFont="1" applyBorder="1" applyAlignment="1" applyProtection="1">
      <alignment horizontal="center"/>
      <protection locked="0"/>
    </xf>
    <xf numFmtId="0" fontId="3" fillId="0" borderId="126" xfId="0" applyFont="1" applyBorder="1" applyAlignment="1" applyProtection="1">
      <alignment horizontal="center"/>
      <protection locked="0"/>
    </xf>
    <xf numFmtId="0" fontId="1" fillId="0" borderId="126" xfId="0" applyFont="1" applyBorder="1" applyAlignment="1" applyProtection="1">
      <alignment horizontal="center"/>
      <protection locked="0"/>
    </xf>
    <xf numFmtId="0" fontId="1" fillId="29" borderId="152" xfId="0" applyFont="1" applyFill="1" applyBorder="1" applyAlignment="1" applyProtection="1">
      <alignment horizontal="center"/>
      <protection locked="0"/>
    </xf>
    <xf numFmtId="0" fontId="1" fillId="29" borderId="127" xfId="0" applyFont="1" applyFill="1" applyBorder="1" applyAlignment="1" applyProtection="1">
      <alignment horizontal="center"/>
      <protection locked="0"/>
    </xf>
    <xf numFmtId="0" fontId="1" fillId="14" borderId="128" xfId="0" applyFont="1" applyFill="1" applyBorder="1" applyAlignment="1" applyProtection="1">
      <alignment horizontal="center"/>
      <protection locked="0"/>
    </xf>
    <xf numFmtId="1" fontId="1" fillId="14" borderId="129" xfId="0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center"/>
      <protection locked="0"/>
    </xf>
    <xf numFmtId="0" fontId="1" fillId="5" borderId="130" xfId="0" applyFont="1" applyFill="1" applyBorder="1" applyAlignment="1" applyProtection="1">
      <alignment horizontal="center"/>
      <protection locked="0"/>
    </xf>
    <xf numFmtId="0" fontId="1" fillId="5" borderId="63" xfId="0" applyFont="1" applyFill="1" applyBorder="1" applyAlignment="1" applyProtection="1">
      <alignment horizontal="center"/>
      <protection locked="0"/>
    </xf>
    <xf numFmtId="0" fontId="9" fillId="5" borderId="65" xfId="0" applyFont="1" applyFill="1" applyBorder="1" applyAlignment="1" applyProtection="1">
      <alignment horizontal="center"/>
      <protection locked="0"/>
    </xf>
    <xf numFmtId="0" fontId="1" fillId="0" borderId="67" xfId="0" applyFont="1" applyBorder="1" applyAlignment="1" applyProtection="1">
      <alignment horizontal="center"/>
      <protection locked="0"/>
    </xf>
    <xf numFmtId="0" fontId="1" fillId="0" borderId="69" xfId="0" applyFont="1" applyBorder="1" applyAlignment="1" applyProtection="1">
      <alignment horizontal="center"/>
      <protection locked="0"/>
    </xf>
    <xf numFmtId="0" fontId="1" fillId="0" borderId="70" xfId="0" applyFont="1" applyBorder="1" applyAlignment="1" applyProtection="1">
      <alignment horizontal="center"/>
      <protection locked="0"/>
    </xf>
    <xf numFmtId="0" fontId="1" fillId="0" borderId="79" xfId="0" applyFont="1" applyBorder="1" applyAlignment="1" applyProtection="1">
      <alignment horizontal="center"/>
      <protection locked="0"/>
    </xf>
    <xf numFmtId="0" fontId="1" fillId="22" borderId="69" xfId="0" applyFont="1" applyFill="1" applyBorder="1" applyAlignment="1" applyProtection="1">
      <alignment horizontal="center"/>
      <protection locked="0"/>
    </xf>
    <xf numFmtId="1" fontId="1" fillId="13" borderId="69" xfId="0" applyNumberFormat="1" applyFont="1" applyFill="1" applyBorder="1" applyAlignment="1" applyProtection="1">
      <alignment horizontal="center"/>
      <protection locked="0"/>
    </xf>
    <xf numFmtId="0" fontId="1" fillId="13" borderId="69" xfId="0" applyFont="1" applyFill="1" applyBorder="1" applyAlignment="1" applyProtection="1">
      <alignment horizontal="center"/>
      <protection locked="0"/>
    </xf>
    <xf numFmtId="1" fontId="1" fillId="0" borderId="69" xfId="0" applyNumberFormat="1" applyFont="1" applyBorder="1" applyAlignment="1" applyProtection="1">
      <alignment horizontal="center"/>
      <protection locked="0"/>
    </xf>
    <xf numFmtId="0" fontId="3" fillId="0" borderId="56" xfId="0" applyFont="1" applyBorder="1" applyAlignment="1" applyProtection="1">
      <alignment horizontal="center"/>
      <protection locked="0"/>
    </xf>
    <xf numFmtId="0" fontId="1" fillId="5" borderId="69" xfId="0" applyFont="1" applyFill="1" applyBorder="1" applyAlignment="1" applyProtection="1">
      <alignment horizontal="center"/>
      <protection locked="0"/>
    </xf>
    <xf numFmtId="0" fontId="1" fillId="0" borderId="56" xfId="0" applyFont="1" applyBorder="1" applyAlignment="1" applyProtection="1">
      <alignment horizontal="center"/>
      <protection locked="0"/>
    </xf>
    <xf numFmtId="0" fontId="1" fillId="29" borderId="153" xfId="0" applyFont="1" applyFill="1" applyBorder="1" applyAlignment="1" applyProtection="1">
      <alignment horizontal="center"/>
      <protection locked="0"/>
    </xf>
    <xf numFmtId="0" fontId="1" fillId="29" borderId="119" xfId="0" applyFont="1" applyFill="1" applyBorder="1" applyAlignment="1" applyProtection="1">
      <alignment horizontal="center"/>
      <protection locked="0"/>
    </xf>
    <xf numFmtId="0" fontId="1" fillId="14" borderId="78" xfId="0" applyFont="1" applyFill="1" applyBorder="1" applyAlignment="1" applyProtection="1">
      <alignment horizontal="center"/>
      <protection locked="0"/>
    </xf>
    <xf numFmtId="1" fontId="1" fillId="14" borderId="131" xfId="0" applyNumberFormat="1" applyFont="1" applyFill="1" applyBorder="1" applyAlignment="1" applyProtection="1">
      <alignment horizontal="center"/>
      <protection locked="0"/>
    </xf>
    <xf numFmtId="0" fontId="1" fillId="5" borderId="119" xfId="0" applyFont="1" applyFill="1" applyBorder="1" applyAlignment="1" applyProtection="1">
      <alignment horizontal="left"/>
      <protection locked="0"/>
    </xf>
    <xf numFmtId="0" fontId="1" fillId="6" borderId="138" xfId="0" applyFont="1" applyFill="1" applyBorder="1" applyAlignment="1" applyProtection="1">
      <alignment horizontal="center"/>
      <protection locked="0"/>
    </xf>
    <xf numFmtId="0" fontId="1" fillId="5" borderId="138" xfId="0" applyFont="1" applyFill="1" applyBorder="1" applyAlignment="1" applyProtection="1">
      <alignment horizontal="center"/>
      <protection locked="0"/>
    </xf>
    <xf numFmtId="0" fontId="1" fillId="3" borderId="138" xfId="0" applyFont="1" applyFill="1" applyBorder="1" applyAlignment="1" applyProtection="1">
      <alignment horizontal="center"/>
      <protection locked="0"/>
    </xf>
    <xf numFmtId="0" fontId="1" fillId="14" borderId="131" xfId="0" applyFont="1" applyFill="1" applyBorder="1" applyAlignment="1" applyProtection="1">
      <alignment horizontal="center"/>
      <protection locked="0"/>
    </xf>
    <xf numFmtId="0" fontId="1" fillId="6" borderId="120" xfId="0" applyFont="1" applyFill="1" applyBorder="1" applyAlignment="1" applyProtection="1">
      <alignment horizontal="center"/>
      <protection locked="0"/>
    </xf>
    <xf numFmtId="0" fontId="1" fillId="5" borderId="120" xfId="0" applyFont="1" applyFill="1" applyBorder="1" applyAlignment="1" applyProtection="1">
      <alignment horizontal="center"/>
      <protection locked="0"/>
    </xf>
    <xf numFmtId="0" fontId="1" fillId="3" borderId="120" xfId="0" applyFont="1" applyFill="1" applyBorder="1" applyAlignment="1" applyProtection="1">
      <alignment horizontal="center"/>
      <protection locked="0"/>
    </xf>
    <xf numFmtId="0" fontId="1" fillId="5" borderId="132" xfId="0" applyFont="1" applyFill="1" applyBorder="1" applyAlignment="1" applyProtection="1">
      <alignment horizontal="center"/>
      <protection locked="0"/>
    </xf>
    <xf numFmtId="0" fontId="1" fillId="5" borderId="133" xfId="0" applyFont="1" applyFill="1" applyBorder="1" applyAlignment="1" applyProtection="1">
      <alignment horizontal="center"/>
      <protection locked="0"/>
    </xf>
    <xf numFmtId="0" fontId="9" fillId="5" borderId="134" xfId="0" applyFont="1" applyFill="1" applyBorder="1" applyAlignment="1" applyProtection="1">
      <alignment horizontal="center"/>
      <protection locked="0"/>
    </xf>
    <xf numFmtId="0" fontId="1" fillId="0" borderId="135" xfId="0" applyFont="1" applyBorder="1" applyAlignment="1" applyProtection="1">
      <alignment horizontal="center"/>
      <protection locked="0"/>
    </xf>
    <xf numFmtId="0" fontId="1" fillId="0" borderId="133" xfId="0" applyFont="1" applyBorder="1" applyAlignment="1" applyProtection="1">
      <alignment horizontal="center"/>
      <protection locked="0"/>
    </xf>
    <xf numFmtId="0" fontId="1" fillId="0" borderId="134" xfId="0" applyFont="1" applyBorder="1" applyAlignment="1" applyProtection="1">
      <alignment horizontal="center"/>
      <protection locked="0"/>
    </xf>
    <xf numFmtId="0" fontId="1" fillId="0" borderId="136" xfId="0" applyFont="1" applyBorder="1" applyAlignment="1" applyProtection="1">
      <alignment horizontal="center"/>
      <protection locked="0"/>
    </xf>
    <xf numFmtId="0" fontId="1" fillId="22" borderId="133" xfId="0" applyFont="1" applyFill="1" applyBorder="1" applyAlignment="1" applyProtection="1">
      <alignment horizontal="center"/>
      <protection locked="0"/>
    </xf>
    <xf numFmtId="1" fontId="1" fillId="13" borderId="133" xfId="0" applyNumberFormat="1" applyFont="1" applyFill="1" applyBorder="1" applyAlignment="1" applyProtection="1">
      <alignment horizontal="center"/>
      <protection locked="0"/>
    </xf>
    <xf numFmtId="0" fontId="1" fillId="13" borderId="133" xfId="0" applyFont="1" applyFill="1" applyBorder="1" applyAlignment="1" applyProtection="1">
      <alignment horizontal="center"/>
      <protection locked="0"/>
    </xf>
    <xf numFmtId="1" fontId="1" fillId="0" borderId="133" xfId="0" applyNumberFormat="1" applyFont="1" applyBorder="1" applyAlignment="1" applyProtection="1">
      <alignment horizontal="center"/>
      <protection locked="0"/>
    </xf>
    <xf numFmtId="0" fontId="3" fillId="0" borderId="137" xfId="0" applyFont="1" applyBorder="1" applyAlignment="1" applyProtection="1">
      <alignment horizontal="center"/>
      <protection locked="0"/>
    </xf>
    <xf numFmtId="0" fontId="1" fillId="0" borderId="137" xfId="0" applyFont="1" applyBorder="1" applyAlignment="1" applyProtection="1">
      <alignment horizontal="center"/>
      <protection locked="0"/>
    </xf>
    <xf numFmtId="0" fontId="1" fillId="29" borderId="155" xfId="0" applyFont="1" applyFill="1" applyBorder="1" applyAlignment="1" applyProtection="1">
      <alignment horizontal="center"/>
      <protection locked="0"/>
    </xf>
    <xf numFmtId="0" fontId="1" fillId="29" borderId="151" xfId="0" applyFont="1" applyFill="1" applyBorder="1" applyAlignment="1" applyProtection="1">
      <alignment horizontal="center"/>
      <protection locked="0"/>
    </xf>
    <xf numFmtId="0" fontId="3" fillId="0" borderId="125" xfId="0" applyFont="1" applyBorder="1" applyAlignment="1" applyProtection="1">
      <alignment horizontal="center"/>
      <protection locked="0"/>
    </xf>
    <xf numFmtId="0" fontId="1" fillId="15" borderId="122" xfId="0" applyFont="1" applyFill="1" applyBorder="1" applyAlignment="1" applyProtection="1">
      <alignment horizontal="center"/>
      <protection locked="0"/>
    </xf>
    <xf numFmtId="0" fontId="1" fillId="16" borderId="122" xfId="0" applyFont="1" applyFill="1" applyBorder="1" applyAlignment="1" applyProtection="1">
      <alignment horizontal="center"/>
      <protection locked="0"/>
    </xf>
    <xf numFmtId="0" fontId="1" fillId="27" borderId="127" xfId="0" applyFont="1" applyFill="1" applyBorder="1" applyAlignment="1" applyProtection="1">
      <alignment horizontal="center"/>
      <protection locked="0"/>
    </xf>
    <xf numFmtId="0" fontId="1" fillId="14" borderId="168" xfId="0" applyFont="1" applyFill="1" applyBorder="1" applyAlignment="1" applyProtection="1">
      <alignment horizontal="center"/>
      <protection locked="0"/>
    </xf>
    <xf numFmtId="0" fontId="1" fillId="5" borderId="140" xfId="0" applyFont="1" applyFill="1" applyBorder="1" applyAlignment="1" applyProtection="1">
      <alignment horizontal="center"/>
      <protection locked="0"/>
    </xf>
    <xf numFmtId="0" fontId="1" fillId="5" borderId="74" xfId="0" applyFont="1" applyFill="1" applyBorder="1" applyAlignment="1" applyProtection="1">
      <alignment horizontal="center"/>
      <protection locked="0"/>
    </xf>
    <xf numFmtId="0" fontId="9" fillId="5" borderId="75" xfId="0" applyFont="1" applyFill="1" applyBorder="1" applyAlignment="1" applyProtection="1">
      <alignment horizontal="center"/>
      <protection locked="0"/>
    </xf>
    <xf numFmtId="0" fontId="1" fillId="0" borderId="76" xfId="0" applyFont="1" applyBorder="1" applyAlignment="1" applyProtection="1">
      <alignment horizontal="center"/>
      <protection locked="0"/>
    </xf>
    <xf numFmtId="0" fontId="1" fillId="0" borderId="83" xfId="0" applyFont="1" applyBorder="1" applyAlignment="1" applyProtection="1">
      <alignment horizontal="center"/>
      <protection locked="0"/>
    </xf>
    <xf numFmtId="0" fontId="1" fillId="0" borderId="78" xfId="0" applyFont="1" applyBorder="1" applyAlignment="1" applyProtection="1">
      <alignment horizontal="center"/>
      <protection locked="0"/>
    </xf>
    <xf numFmtId="0" fontId="3" fillId="0" borderId="79" xfId="0" applyFont="1" applyBorder="1" applyAlignment="1" applyProtection="1">
      <alignment horizontal="center"/>
      <protection locked="0"/>
    </xf>
    <xf numFmtId="0" fontId="1" fillId="15" borderId="69" xfId="0" applyFont="1" applyFill="1" applyBorder="1" applyAlignment="1" applyProtection="1">
      <alignment horizontal="center"/>
      <protection locked="0"/>
    </xf>
    <xf numFmtId="0" fontId="1" fillId="16" borderId="69" xfId="0" applyFont="1" applyFill="1" applyBorder="1" applyAlignment="1" applyProtection="1">
      <alignment horizontal="center"/>
      <protection locked="0"/>
    </xf>
    <xf numFmtId="0" fontId="1" fillId="13" borderId="56" xfId="0" applyFont="1" applyFill="1" applyBorder="1" applyAlignment="1" applyProtection="1">
      <alignment horizontal="center"/>
      <protection locked="0"/>
    </xf>
    <xf numFmtId="0" fontId="1" fillId="30" borderId="153" xfId="0" applyFont="1" applyFill="1" applyBorder="1" applyAlignment="1" applyProtection="1">
      <alignment horizontal="center"/>
      <protection locked="0"/>
    </xf>
    <xf numFmtId="0" fontId="1" fillId="28" borderId="119" xfId="0" applyFont="1" applyFill="1" applyBorder="1" applyAlignment="1" applyProtection="1">
      <alignment horizontal="center"/>
      <protection locked="0"/>
    </xf>
    <xf numFmtId="0" fontId="1" fillId="30" borderId="119" xfId="0" applyFont="1" applyFill="1" applyBorder="1" applyAlignment="1" applyProtection="1">
      <alignment horizontal="center"/>
      <protection locked="0"/>
    </xf>
    <xf numFmtId="0" fontId="1" fillId="14" borderId="200" xfId="0" applyFont="1" applyFill="1" applyBorder="1" applyAlignment="1" applyProtection="1">
      <alignment horizontal="center"/>
      <protection locked="0"/>
    </xf>
    <xf numFmtId="0" fontId="1" fillId="5" borderId="141" xfId="0" applyFont="1" applyFill="1" applyBorder="1" applyAlignment="1" applyProtection="1">
      <alignment horizontal="center"/>
      <protection locked="0"/>
    </xf>
    <xf numFmtId="0" fontId="1" fillId="5" borderId="79" xfId="0" applyFont="1" applyFill="1" applyBorder="1" applyAlignment="1" applyProtection="1">
      <alignment horizontal="center"/>
      <protection locked="0"/>
    </xf>
    <xf numFmtId="0" fontId="9" fillId="5" borderId="54" xfId="0" applyFont="1" applyFill="1" applyBorder="1" applyAlignment="1" applyProtection="1">
      <alignment horizontal="center"/>
      <protection locked="0"/>
    </xf>
    <xf numFmtId="0" fontId="1" fillId="5" borderId="81" xfId="0" applyFont="1" applyFill="1" applyBorder="1" applyAlignment="1" applyProtection="1">
      <alignment horizontal="center"/>
      <protection locked="0"/>
    </xf>
    <xf numFmtId="0" fontId="9" fillId="5" borderId="82" xfId="0" applyFont="1" applyFill="1" applyBorder="1" applyAlignment="1" applyProtection="1">
      <alignment horizontal="center"/>
      <protection locked="0"/>
    </xf>
    <xf numFmtId="0" fontId="1" fillId="5" borderId="43" xfId="0" applyFont="1" applyFill="1" applyBorder="1" applyAlignment="1" applyProtection="1">
      <alignment horizontal="center"/>
      <protection locked="0"/>
    </xf>
    <xf numFmtId="0" fontId="9" fillId="5" borderId="94" xfId="0" applyFont="1" applyFill="1" applyBorder="1" applyAlignment="1" applyProtection="1">
      <alignment horizontal="center"/>
      <protection locked="0"/>
    </xf>
    <xf numFmtId="0" fontId="1" fillId="22" borderId="83" xfId="0" applyFont="1" applyFill="1" applyBorder="1" applyAlignment="1" applyProtection="1">
      <alignment horizontal="center"/>
      <protection locked="0"/>
    </xf>
    <xf numFmtId="1" fontId="1" fillId="0" borderId="83" xfId="0" applyNumberFormat="1" applyFont="1" applyBorder="1" applyAlignment="1" applyProtection="1">
      <alignment horizontal="center"/>
      <protection locked="0"/>
    </xf>
    <xf numFmtId="0" fontId="3" fillId="0" borderId="78" xfId="0" applyFont="1" applyBorder="1" applyAlignment="1" applyProtection="1">
      <alignment horizontal="center"/>
      <protection locked="0"/>
    </xf>
    <xf numFmtId="0" fontId="1" fillId="5" borderId="83" xfId="0" applyFont="1" applyFill="1" applyBorder="1" applyAlignment="1" applyProtection="1">
      <alignment horizontal="center"/>
      <protection locked="0"/>
    </xf>
    <xf numFmtId="0" fontId="1" fillId="13" borderId="83" xfId="0" applyFont="1" applyFill="1" applyBorder="1" applyAlignment="1" applyProtection="1">
      <alignment horizontal="center"/>
      <protection locked="0"/>
    </xf>
    <xf numFmtId="0" fontId="1" fillId="13" borderId="71" xfId="0" applyFont="1" applyFill="1" applyBorder="1" applyAlignment="1" applyProtection="1">
      <alignment horizontal="center"/>
      <protection locked="0"/>
    </xf>
    <xf numFmtId="0" fontId="1" fillId="5" borderId="145" xfId="0" applyFont="1" applyFill="1" applyBorder="1" applyAlignment="1" applyProtection="1">
      <alignment horizontal="center"/>
      <protection locked="0"/>
    </xf>
    <xf numFmtId="0" fontId="1" fillId="5" borderId="146" xfId="0" applyFont="1" applyFill="1" applyBorder="1" applyAlignment="1" applyProtection="1">
      <alignment horizontal="center"/>
      <protection locked="0"/>
    </xf>
    <xf numFmtId="0" fontId="9" fillId="5" borderId="147" xfId="0" applyFont="1" applyFill="1" applyBorder="1" applyAlignment="1" applyProtection="1">
      <alignment horizontal="center"/>
      <protection locked="0"/>
    </xf>
    <xf numFmtId="0" fontId="1" fillId="5" borderId="142" xfId="0" applyFont="1" applyFill="1" applyBorder="1" applyAlignment="1" applyProtection="1">
      <alignment horizontal="center"/>
      <protection locked="0"/>
    </xf>
    <xf numFmtId="0" fontId="1" fillId="5" borderId="143" xfId="0" applyFont="1" applyFill="1" applyBorder="1" applyAlignment="1" applyProtection="1">
      <alignment horizontal="center"/>
      <protection locked="0"/>
    </xf>
    <xf numFmtId="0" fontId="9" fillId="5" borderId="144" xfId="0" applyFont="1" applyFill="1" applyBorder="1" applyAlignment="1" applyProtection="1">
      <alignment horizontal="center"/>
      <protection locked="0"/>
    </xf>
    <xf numFmtId="0" fontId="3" fillId="0" borderId="136" xfId="0" applyFont="1" applyBorder="1" applyAlignment="1" applyProtection="1">
      <alignment horizontal="center"/>
      <protection locked="0"/>
    </xf>
    <xf numFmtId="0" fontId="1" fillId="13" borderId="137" xfId="0" applyFont="1" applyFill="1" applyBorder="1" applyAlignment="1" applyProtection="1">
      <alignment horizontal="center"/>
      <protection locked="0"/>
    </xf>
    <xf numFmtId="0" fontId="1" fillId="30" borderId="154" xfId="0" applyFont="1" applyFill="1" applyBorder="1" applyAlignment="1" applyProtection="1">
      <alignment horizontal="center"/>
      <protection locked="0"/>
    </xf>
    <xf numFmtId="0" fontId="1" fillId="28" borderId="138" xfId="0" applyFont="1" applyFill="1" applyBorder="1" applyAlignment="1" applyProtection="1">
      <alignment horizontal="center"/>
      <protection locked="0"/>
    </xf>
    <xf numFmtId="0" fontId="1" fillId="30" borderId="138" xfId="0" applyFont="1" applyFill="1" applyBorder="1" applyAlignment="1" applyProtection="1">
      <alignment horizontal="center"/>
      <protection locked="0"/>
    </xf>
    <xf numFmtId="0" fontId="1" fillId="14" borderId="136" xfId="0" applyFont="1" applyFill="1" applyBorder="1" applyAlignment="1" applyProtection="1">
      <alignment horizontal="center"/>
      <protection locked="0"/>
    </xf>
    <xf numFmtId="0" fontId="1" fillId="14" borderId="201" xfId="0" applyFont="1" applyFill="1" applyBorder="1" applyAlignment="1" applyProtection="1">
      <alignment horizontal="center"/>
      <protection locked="0"/>
    </xf>
    <xf numFmtId="0" fontId="1" fillId="5" borderId="125" xfId="0" applyFont="1" applyFill="1" applyBorder="1" applyAlignment="1" applyProtection="1">
      <alignment horizontal="center"/>
      <protection locked="0"/>
    </xf>
    <xf numFmtId="0" fontId="9" fillId="5" borderId="150" xfId="0" applyFont="1" applyFill="1" applyBorder="1" applyAlignment="1" applyProtection="1">
      <alignment horizontal="center"/>
      <protection locked="0"/>
    </xf>
    <xf numFmtId="0" fontId="1" fillId="0" borderId="122" xfId="0" applyFont="1" applyFill="1" applyBorder="1" applyAlignment="1" applyProtection="1">
      <alignment horizontal="center"/>
      <protection locked="0"/>
    </xf>
    <xf numFmtId="0" fontId="1" fillId="29" borderId="196" xfId="0" applyFont="1" applyFill="1" applyBorder="1" applyAlignment="1" applyProtection="1">
      <alignment horizontal="center"/>
      <protection locked="0"/>
    </xf>
    <xf numFmtId="0" fontId="1" fillId="27" borderId="120" xfId="0" applyFont="1" applyFill="1" applyBorder="1" applyAlignment="1" applyProtection="1">
      <alignment horizontal="center"/>
      <protection locked="0"/>
    </xf>
    <xf numFmtId="0" fontId="1" fillId="29" borderId="120" xfId="0" applyFont="1" applyFill="1" applyBorder="1" applyAlignment="1" applyProtection="1">
      <alignment horizontal="center"/>
      <protection locked="0"/>
    </xf>
    <xf numFmtId="0" fontId="1" fillId="14" borderId="43" xfId="0" applyFont="1" applyFill="1" applyBorder="1" applyAlignment="1" applyProtection="1">
      <alignment horizontal="center"/>
      <protection locked="0"/>
    </xf>
    <xf numFmtId="0" fontId="1" fillId="14" borderId="198" xfId="0" applyFont="1" applyFill="1" applyBorder="1" applyAlignment="1" applyProtection="1">
      <alignment horizontal="center"/>
      <protection locked="0"/>
    </xf>
    <xf numFmtId="0" fontId="1" fillId="0" borderId="69" xfId="0" applyFont="1" applyFill="1" applyBorder="1" applyAlignment="1" applyProtection="1">
      <alignment horizontal="center"/>
      <protection locked="0"/>
    </xf>
    <xf numFmtId="0" fontId="3" fillId="0" borderId="69" xfId="0" applyFont="1" applyBorder="1" applyAlignment="1" applyProtection="1">
      <alignment horizontal="center"/>
      <protection locked="0"/>
    </xf>
    <xf numFmtId="0" fontId="1" fillId="27" borderId="119" xfId="0" applyFont="1" applyFill="1" applyBorder="1" applyAlignment="1" applyProtection="1">
      <alignment horizontal="center"/>
      <protection locked="0"/>
    </xf>
    <xf numFmtId="0" fontId="1" fillId="0" borderId="83" xfId="0" applyFont="1" applyFill="1" applyBorder="1" applyAlignment="1" applyProtection="1">
      <alignment horizontal="center"/>
      <protection locked="0"/>
    </xf>
    <xf numFmtId="0" fontId="3" fillId="0" borderId="83" xfId="0" applyFont="1" applyBorder="1" applyAlignment="1" applyProtection="1">
      <alignment horizontal="center"/>
      <protection locked="0"/>
    </xf>
    <xf numFmtId="0" fontId="1" fillId="0" borderId="71" xfId="0" applyFont="1" applyBorder="1" applyAlignment="1" applyProtection="1">
      <alignment horizontal="center"/>
      <protection locked="0"/>
    </xf>
    <xf numFmtId="0" fontId="1" fillId="5" borderId="148" xfId="0" applyFont="1" applyFill="1" applyBorder="1" applyAlignment="1" applyProtection="1">
      <alignment horizontal="center"/>
      <protection locked="0"/>
    </xf>
    <xf numFmtId="0" fontId="1" fillId="5" borderId="78" xfId="0" applyFont="1" applyFill="1" applyBorder="1" applyAlignment="1" applyProtection="1">
      <alignment horizontal="center"/>
      <protection locked="0"/>
    </xf>
    <xf numFmtId="0" fontId="9" fillId="5" borderId="84" xfId="0" applyFont="1" applyFill="1" applyBorder="1" applyAlignment="1" applyProtection="1">
      <alignment horizontal="center"/>
      <protection locked="0"/>
    </xf>
    <xf numFmtId="0" fontId="1" fillId="5" borderId="138" xfId="0" applyFont="1" applyFill="1" applyBorder="1" applyAlignment="1" applyProtection="1">
      <alignment horizontal="left"/>
      <protection locked="0"/>
    </xf>
    <xf numFmtId="0" fontId="1" fillId="5" borderId="144" xfId="0" applyFont="1" applyFill="1" applyBorder="1" applyAlignment="1" applyProtection="1">
      <alignment horizontal="center"/>
      <protection locked="0"/>
    </xf>
    <xf numFmtId="0" fontId="1" fillId="29" borderId="154" xfId="0" applyFont="1" applyFill="1" applyBorder="1" applyAlignment="1" applyProtection="1">
      <alignment horizontal="center"/>
      <protection locked="0"/>
    </xf>
    <xf numFmtId="0" fontId="1" fillId="27" borderId="138" xfId="0" applyFont="1" applyFill="1" applyBorder="1" applyAlignment="1" applyProtection="1">
      <alignment horizontal="center"/>
      <protection locked="0"/>
    </xf>
    <xf numFmtId="0" fontId="1" fillId="29" borderId="138" xfId="0" applyFont="1" applyFill="1" applyBorder="1" applyAlignment="1" applyProtection="1">
      <alignment horizontal="center"/>
      <protection locked="0"/>
    </xf>
    <xf numFmtId="0" fontId="1" fillId="14" borderId="139" xfId="0" applyFont="1" applyFill="1" applyBorder="1" applyAlignment="1" applyProtection="1">
      <alignment horizontal="center"/>
      <protection locked="0"/>
    </xf>
    <xf numFmtId="0" fontId="1" fillId="0" borderId="100" xfId="0" applyFont="1" applyFill="1" applyBorder="1" applyAlignment="1" applyProtection="1">
      <alignment vertical="center" textRotation="90"/>
      <protection locked="0"/>
    </xf>
    <xf numFmtId="0" fontId="1" fillId="0" borderId="100" xfId="0" applyFont="1" applyFill="1" applyBorder="1" applyAlignment="1" applyProtection="1">
      <alignment horizontal="center"/>
      <protection locked="0"/>
    </xf>
    <xf numFmtId="164" fontId="1" fillId="0" borderId="100" xfId="0" applyNumberFormat="1" applyFont="1" applyFill="1" applyBorder="1" applyAlignment="1" applyProtection="1">
      <alignment horizontal="center"/>
      <protection locked="0"/>
    </xf>
    <xf numFmtId="3" fontId="1" fillId="0" borderId="100" xfId="0" applyNumberFormat="1" applyFont="1" applyFill="1" applyBorder="1" applyAlignment="1" applyProtection="1">
      <alignment horizontal="center"/>
      <protection locked="0"/>
    </xf>
    <xf numFmtId="0" fontId="1" fillId="5" borderId="87" xfId="0" applyFont="1" applyFill="1" applyBorder="1" applyAlignment="1" applyProtection="1">
      <alignment horizontal="center"/>
      <protection locked="0"/>
    </xf>
    <xf numFmtId="0" fontId="1" fillId="5" borderId="32" xfId="0" applyFont="1" applyFill="1" applyBorder="1" applyAlignment="1" applyProtection="1">
      <alignment horizontal="center"/>
      <protection locked="0"/>
    </xf>
    <xf numFmtId="0" fontId="1" fillId="5" borderId="33" xfId="0" applyFont="1" applyFill="1" applyBorder="1" applyAlignment="1" applyProtection="1">
      <alignment horizontal="center"/>
      <protection locked="0"/>
    </xf>
    <xf numFmtId="0" fontId="7" fillId="0" borderId="100" xfId="0" applyFont="1" applyBorder="1" applyAlignment="1" applyProtection="1">
      <alignment horizontal="center"/>
      <protection locked="0"/>
    </xf>
    <xf numFmtId="1" fontId="1" fillId="5" borderId="176" xfId="0" applyNumberFormat="1" applyFont="1" applyFill="1" applyBorder="1" applyAlignment="1" applyProtection="1">
      <alignment horizontal="center"/>
      <protection locked="0"/>
    </xf>
    <xf numFmtId="1" fontId="1" fillId="5" borderId="114" xfId="0" applyNumberFormat="1" applyFont="1" applyFill="1" applyBorder="1" applyAlignment="1" applyProtection="1">
      <alignment horizontal="center"/>
      <protection locked="0"/>
    </xf>
    <xf numFmtId="0" fontId="1" fillId="0" borderId="100" xfId="0" applyFont="1" applyBorder="1" applyAlignment="1" applyProtection="1">
      <alignment horizontal="center"/>
      <protection locked="0"/>
    </xf>
    <xf numFmtId="0" fontId="1" fillId="5" borderId="186" xfId="0" applyFont="1" applyFill="1" applyBorder="1" applyAlignment="1" applyProtection="1">
      <alignment horizontal="center"/>
      <protection locked="0"/>
    </xf>
    <xf numFmtId="2" fontId="10" fillId="0" borderId="0" xfId="0" applyNumberFormat="1" applyFont="1" applyAlignment="1" applyProtection="1">
      <alignment textRotation="90"/>
      <protection locked="0"/>
    </xf>
    <xf numFmtId="166" fontId="7" fillId="0" borderId="100" xfId="0" applyNumberFormat="1" applyFont="1" applyBorder="1" applyAlignment="1" applyProtection="1">
      <alignment textRotation="90"/>
      <protection locked="0"/>
    </xf>
    <xf numFmtId="0" fontId="9" fillId="3" borderId="32" xfId="0" applyFont="1" applyFill="1" applyBorder="1" applyAlignment="1" applyProtection="1">
      <alignment horizontal="center"/>
      <protection locked="0"/>
    </xf>
    <xf numFmtId="0" fontId="9" fillId="3" borderId="33" xfId="0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1" fillId="3" borderId="187" xfId="0" applyFont="1" applyFill="1" applyBorder="1" applyAlignment="1" applyProtection="1">
      <alignment horizontal="center" vertical="center"/>
      <protection locked="0"/>
    </xf>
    <xf numFmtId="0" fontId="1" fillId="0" borderId="100" xfId="0" applyFont="1" applyFill="1" applyBorder="1" applyAlignment="1" applyProtection="1">
      <alignment wrapText="1"/>
      <protection locked="0"/>
    </xf>
    <xf numFmtId="0" fontId="3" fillId="0" borderId="100" xfId="0" applyFont="1" applyFill="1" applyBorder="1" applyAlignment="1" applyProtection="1">
      <protection locked="0"/>
    </xf>
    <xf numFmtId="0" fontId="1" fillId="0" borderId="100" xfId="0" applyFont="1" applyFill="1" applyBorder="1" applyAlignment="1" applyProtection="1">
      <alignment horizontal="right" wrapText="1"/>
      <protection locked="0"/>
    </xf>
    <xf numFmtId="2" fontId="1" fillId="0" borderId="100" xfId="0" applyNumberFormat="1" applyFont="1" applyFill="1" applyBorder="1" applyAlignment="1" applyProtection="1">
      <protection locked="0"/>
    </xf>
    <xf numFmtId="0" fontId="1" fillId="0" borderId="100" xfId="0" applyFont="1" applyFill="1" applyBorder="1" applyProtection="1">
      <protection locked="0"/>
    </xf>
    <xf numFmtId="166" fontId="11" fillId="0" borderId="0" xfId="0" applyNumberFormat="1" applyFont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3" fillId="0" borderId="2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93" xfId="0" applyFont="1" applyFill="1" applyBorder="1" applyProtection="1">
      <protection locked="0"/>
    </xf>
    <xf numFmtId="0" fontId="7" fillId="2" borderId="15" xfId="0" applyFont="1" applyFill="1" applyBorder="1" applyProtection="1">
      <protection locked="0"/>
    </xf>
    <xf numFmtId="0" fontId="12" fillId="8" borderId="15" xfId="0" applyFont="1" applyFill="1" applyBorder="1" applyProtection="1">
      <protection locked="0"/>
    </xf>
    <xf numFmtId="0" fontId="7" fillId="2" borderId="24" xfId="0" applyFont="1" applyFill="1" applyBorder="1" applyProtection="1">
      <protection locked="0"/>
    </xf>
    <xf numFmtId="0" fontId="1" fillId="2" borderId="64" xfId="0" applyFont="1" applyFill="1" applyBorder="1" applyProtection="1">
      <protection locked="0"/>
    </xf>
    <xf numFmtId="0" fontId="1" fillId="8" borderId="64" xfId="0" applyFont="1" applyFill="1" applyBorder="1" applyProtection="1">
      <protection locked="0"/>
    </xf>
    <xf numFmtId="0" fontId="7" fillId="2" borderId="64" xfId="0" applyFont="1" applyFill="1" applyBorder="1" applyProtection="1">
      <protection locked="0"/>
    </xf>
    <xf numFmtId="0" fontId="7" fillId="2" borderId="94" xfId="0" applyFont="1" applyFill="1" applyBorder="1" applyProtection="1">
      <protection locked="0"/>
    </xf>
    <xf numFmtId="0" fontId="1" fillId="2" borderId="95" xfId="0" applyFont="1" applyFill="1" applyBorder="1" applyProtection="1">
      <protection locked="0"/>
    </xf>
    <xf numFmtId="0" fontId="1" fillId="2" borderId="68" xfId="0" applyFont="1" applyFill="1" applyBorder="1" applyAlignment="1" applyProtection="1">
      <alignment vertical="center"/>
      <protection locked="0"/>
    </xf>
    <xf numFmtId="0" fontId="1" fillId="2" borderId="28" xfId="0" applyFont="1" applyFill="1" applyBorder="1" applyAlignment="1" applyProtection="1">
      <alignment vertical="center"/>
      <protection locked="0"/>
    </xf>
    <xf numFmtId="0" fontId="1" fillId="8" borderId="28" xfId="0" applyFont="1" applyFill="1" applyBorder="1" applyAlignment="1" applyProtection="1">
      <alignment vertical="center"/>
      <protection locked="0"/>
    </xf>
    <xf numFmtId="0" fontId="1" fillId="2" borderId="91" xfId="0" applyFont="1" applyFill="1" applyBorder="1" applyAlignment="1" applyProtection="1">
      <alignment vertical="center"/>
      <protection locked="0"/>
    </xf>
    <xf numFmtId="0" fontId="7" fillId="2" borderId="28" xfId="0" applyFont="1" applyFill="1" applyBorder="1" applyProtection="1">
      <protection locked="0"/>
    </xf>
    <xf numFmtId="0" fontId="7" fillId="2" borderId="30" xfId="0" applyFont="1" applyFill="1" applyBorder="1" applyProtection="1">
      <protection locked="0"/>
    </xf>
    <xf numFmtId="0" fontId="1" fillId="6" borderId="103" xfId="0" applyFont="1" applyFill="1" applyBorder="1" applyAlignment="1" applyProtection="1">
      <alignment horizontal="center"/>
    </xf>
    <xf numFmtId="1" fontId="1" fillId="6" borderId="10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protection locked="0"/>
    </xf>
    <xf numFmtId="0" fontId="3" fillId="0" borderId="100" xfId="0" applyFont="1" applyBorder="1" applyProtection="1">
      <protection locked="0"/>
    </xf>
    <xf numFmtId="0" fontId="3" fillId="0" borderId="119" xfId="0" applyFont="1" applyBorder="1" applyProtection="1"/>
    <xf numFmtId="0" fontId="1" fillId="11" borderId="119" xfId="0" applyFont="1" applyFill="1" applyBorder="1" applyAlignment="1" applyProtection="1">
      <alignment horizontal="left"/>
    </xf>
    <xf numFmtId="1" fontId="7" fillId="0" borderId="0" xfId="0" applyNumberFormat="1" applyFont="1" applyAlignment="1" applyProtection="1">
      <alignment horizontal="center"/>
      <protection locked="0"/>
    </xf>
    <xf numFmtId="1" fontId="7" fillId="0" borderId="18" xfId="0" applyNumberFormat="1" applyFont="1" applyBorder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Protection="1"/>
    <xf numFmtId="0" fontId="6" fillId="0" borderId="100" xfId="0" applyFont="1" applyBorder="1" applyAlignment="1" applyProtection="1">
      <alignment horizontal="center" vertical="center"/>
    </xf>
    <xf numFmtId="0" fontId="2" fillId="0" borderId="100" xfId="0" applyFont="1" applyBorder="1" applyAlignment="1" applyProtection="1">
      <alignment horizontal="left"/>
    </xf>
    <xf numFmtId="0" fontId="2" fillId="0" borderId="100" xfId="0" applyFont="1" applyBorder="1" applyProtection="1"/>
    <xf numFmtId="0" fontId="6" fillId="0" borderId="100" xfId="0" applyFont="1" applyBorder="1" applyAlignment="1" applyProtection="1">
      <alignment horizontal="center"/>
    </xf>
    <xf numFmtId="0" fontId="7" fillId="0" borderId="100" xfId="0" applyFont="1" applyBorder="1" applyProtection="1"/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2" borderId="175" xfId="0" applyFont="1" applyFill="1" applyBorder="1" applyAlignment="1" applyProtection="1">
      <alignment vertical="center"/>
    </xf>
    <xf numFmtId="0" fontId="1" fillId="2" borderId="100" xfId="0" applyFont="1" applyFill="1" applyBorder="1" applyAlignment="1" applyProtection="1">
      <alignment vertical="center"/>
    </xf>
    <xf numFmtId="0" fontId="1" fillId="8" borderId="106" xfId="0" applyFont="1" applyFill="1" applyBorder="1" applyAlignment="1" applyProtection="1">
      <alignment horizontal="center" vertical="center"/>
    </xf>
    <xf numFmtId="0" fontId="1" fillId="2" borderId="106" xfId="0" applyFont="1" applyFill="1" applyBorder="1" applyAlignment="1" applyProtection="1">
      <alignment horizontal="center"/>
    </xf>
    <xf numFmtId="0" fontId="1" fillId="2" borderId="109" xfId="0" applyFont="1" applyFill="1" applyBorder="1" applyAlignment="1" applyProtection="1">
      <alignment horizontal="center"/>
    </xf>
    <xf numFmtId="0" fontId="1" fillId="8" borderId="114" xfId="0" applyFont="1" applyFill="1" applyBorder="1" applyAlignment="1" applyProtection="1">
      <alignment horizontal="center" vertical="center"/>
    </xf>
    <xf numFmtId="1" fontId="1" fillId="3" borderId="91" xfId="0" applyNumberFormat="1" applyFont="1" applyFill="1" applyBorder="1" applyAlignment="1" applyProtection="1">
      <alignment horizontal="center"/>
    </xf>
    <xf numFmtId="0" fontId="1" fillId="3" borderId="116" xfId="0" applyFont="1" applyFill="1" applyBorder="1" applyAlignment="1" applyProtection="1">
      <alignment horizontal="center"/>
    </xf>
    <xf numFmtId="1" fontId="1" fillId="3" borderId="187" xfId="0" applyNumberFormat="1" applyFont="1" applyFill="1" applyBorder="1" applyAlignment="1" applyProtection="1">
      <alignment horizontal="center"/>
    </xf>
    <xf numFmtId="0" fontId="1" fillId="21" borderId="142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protection locked="0"/>
    </xf>
    <xf numFmtId="0" fontId="0" fillId="0" borderId="0" xfId="0" applyFont="1" applyAlignment="1" applyProtection="1">
      <protection locked="0"/>
    </xf>
    <xf numFmtId="0" fontId="1" fillId="11" borderId="4" xfId="0" applyFont="1" applyFill="1" applyBorder="1" applyProtection="1"/>
    <xf numFmtId="0" fontId="3" fillId="0" borderId="5" xfId="0" applyFont="1" applyBorder="1" applyProtection="1"/>
    <xf numFmtId="0" fontId="3" fillId="0" borderId="88" xfId="0" applyFont="1" applyBorder="1" applyProtection="1"/>
    <xf numFmtId="164" fontId="1" fillId="11" borderId="154" xfId="0" applyNumberFormat="1" applyFont="1" applyFill="1" applyBorder="1" applyAlignment="1" applyProtection="1">
      <alignment horizontal="center"/>
    </xf>
    <xf numFmtId="0" fontId="3" fillId="0" borderId="182" xfId="0" applyFont="1" applyBorder="1" applyProtection="1"/>
    <xf numFmtId="0" fontId="1" fillId="3" borderId="153" xfId="0" applyFont="1" applyFill="1" applyBorder="1" applyAlignment="1" applyProtection="1">
      <alignment horizontal="center"/>
      <protection locked="0"/>
    </xf>
    <xf numFmtId="0" fontId="3" fillId="0" borderId="181" xfId="0" applyFont="1" applyBorder="1" applyProtection="1">
      <protection locked="0"/>
    </xf>
    <xf numFmtId="0" fontId="1" fillId="5" borderId="152" xfId="0" applyFont="1" applyFill="1" applyBorder="1" applyAlignment="1" applyProtection="1">
      <alignment horizontal="center"/>
      <protection locked="0"/>
    </xf>
    <xf numFmtId="0" fontId="3" fillId="0" borderId="180" xfId="0" applyFont="1" applyBorder="1" applyProtection="1">
      <protection locked="0"/>
    </xf>
    <xf numFmtId="0" fontId="1" fillId="6" borderId="103" xfId="0" applyFont="1" applyFill="1" applyBorder="1" applyAlignment="1" applyProtection="1">
      <alignment horizontal="center"/>
    </xf>
    <xf numFmtId="0" fontId="3" fillId="0" borderId="103" xfId="0" applyFont="1" applyBorder="1" applyProtection="1"/>
    <xf numFmtId="0" fontId="3" fillId="0" borderId="104" xfId="0" applyFont="1" applyBorder="1" applyProtection="1"/>
    <xf numFmtId="1" fontId="1" fillId="6" borderId="103" xfId="0" applyNumberFormat="1" applyFont="1" applyFill="1" applyBorder="1" applyAlignment="1" applyProtection="1">
      <alignment horizontal="center"/>
    </xf>
    <xf numFmtId="0" fontId="1" fillId="6" borderId="68" xfId="0" applyFont="1" applyFill="1" applyBorder="1" applyAlignment="1" applyProtection="1">
      <alignment horizontal="center"/>
    </xf>
    <xf numFmtId="0" fontId="3" fillId="0" borderId="91" xfId="0" applyFont="1" applyBorder="1" applyProtection="1"/>
    <xf numFmtId="0" fontId="3" fillId="0" borderId="59" xfId="0" applyFont="1" applyBorder="1" applyProtection="1"/>
    <xf numFmtId="0" fontId="1" fillId="5" borderId="4" xfId="0" applyFont="1" applyFill="1" applyBorder="1" applyAlignment="1" applyProtection="1">
      <alignment horizontal="center"/>
      <protection locked="0"/>
    </xf>
    <xf numFmtId="0" fontId="3" fillId="0" borderId="86" xfId="0" applyFont="1" applyBorder="1" applyProtection="1">
      <protection locked="0"/>
    </xf>
    <xf numFmtId="0" fontId="1" fillId="3" borderId="4" xfId="0" applyFont="1" applyFill="1" applyBorder="1" applyAlignment="1" applyProtection="1">
      <alignment horizontal="right" wrapText="1"/>
      <protection locked="0"/>
    </xf>
    <xf numFmtId="0" fontId="3" fillId="0" borderId="5" xfId="0" applyFont="1" applyBorder="1" applyProtection="1">
      <protection locked="0"/>
    </xf>
    <xf numFmtId="0" fontId="3" fillId="0" borderId="88" xfId="0" applyFont="1" applyBorder="1" applyProtection="1">
      <protection locked="0"/>
    </xf>
    <xf numFmtId="0" fontId="1" fillId="6" borderId="175" xfId="0" applyFont="1" applyFill="1" applyBorder="1" applyAlignment="1" applyProtection="1">
      <alignment horizontal="right"/>
    </xf>
    <xf numFmtId="0" fontId="3" fillId="0" borderId="100" xfId="0" applyFont="1" applyBorder="1" applyProtection="1"/>
    <xf numFmtId="0" fontId="3" fillId="0" borderId="94" xfId="0" applyFont="1" applyBorder="1" applyProtection="1"/>
    <xf numFmtId="0" fontId="1" fillId="20" borderId="157" xfId="0" applyFont="1" applyFill="1" applyBorder="1" applyAlignment="1" applyProtection="1">
      <alignment horizontal="right"/>
    </xf>
    <xf numFmtId="0" fontId="3" fillId="0" borderId="159" xfId="0" applyFont="1" applyBorder="1" applyProtection="1"/>
    <xf numFmtId="0" fontId="3" fillId="0" borderId="160" xfId="0" applyFont="1" applyBorder="1" applyProtection="1"/>
    <xf numFmtId="0" fontId="1" fillId="5" borderId="153" xfId="0" applyFont="1" applyFill="1" applyBorder="1" applyAlignment="1" applyProtection="1">
      <alignment horizontal="left"/>
      <protection locked="0"/>
    </xf>
    <xf numFmtId="0" fontId="3" fillId="0" borderId="119" xfId="0" applyFont="1" applyBorder="1" applyProtection="1">
      <protection locked="0"/>
    </xf>
    <xf numFmtId="0" fontId="1" fillId="5" borderId="192" xfId="0" applyFont="1" applyFill="1" applyBorder="1" applyAlignment="1" applyProtection="1">
      <alignment horizontal="center"/>
      <protection locked="0"/>
    </xf>
    <xf numFmtId="0" fontId="1" fillId="5" borderId="191" xfId="0" applyFont="1" applyFill="1" applyBorder="1" applyAlignment="1" applyProtection="1">
      <alignment horizontal="center"/>
      <protection locked="0"/>
    </xf>
    <xf numFmtId="0" fontId="1" fillId="5" borderId="184" xfId="0" applyFont="1" applyFill="1" applyBorder="1" applyAlignment="1" applyProtection="1">
      <alignment horizontal="center"/>
      <protection locked="0"/>
    </xf>
    <xf numFmtId="0" fontId="1" fillId="5" borderId="194" xfId="0" applyFont="1" applyFill="1" applyBorder="1" applyAlignment="1" applyProtection="1">
      <alignment horizontal="center"/>
      <protection locked="0"/>
    </xf>
    <xf numFmtId="0" fontId="1" fillId="5" borderId="195" xfId="0" applyFont="1" applyFill="1" applyBorder="1" applyAlignment="1" applyProtection="1">
      <alignment horizontal="center"/>
      <protection locked="0"/>
    </xf>
    <xf numFmtId="0" fontId="1" fillId="5" borderId="185" xfId="0" applyFont="1" applyFill="1" applyBorder="1" applyAlignment="1" applyProtection="1">
      <alignment horizontal="center"/>
      <protection locked="0"/>
    </xf>
    <xf numFmtId="0" fontId="19" fillId="29" borderId="223" xfId="0" applyFont="1" applyFill="1" applyBorder="1" applyAlignment="1" applyProtection="1">
      <alignment horizontal="center" textRotation="90"/>
    </xf>
    <xf numFmtId="0" fontId="19" fillId="29" borderId="149" xfId="0" applyFont="1" applyFill="1" applyBorder="1" applyAlignment="1" applyProtection="1">
      <alignment horizontal="center" textRotation="90"/>
    </xf>
    <xf numFmtId="0" fontId="19" fillId="29" borderId="115" xfId="0" applyFont="1" applyFill="1" applyBorder="1" applyAlignment="1" applyProtection="1">
      <alignment horizontal="center" textRotation="90"/>
    </xf>
    <xf numFmtId="0" fontId="1" fillId="2" borderId="189" xfId="0" applyFont="1" applyFill="1" applyBorder="1" applyAlignment="1" applyProtection="1">
      <alignment horizontal="center" vertical="center" textRotation="90"/>
      <protection locked="0"/>
    </xf>
    <xf numFmtId="0" fontId="1" fillId="2" borderId="190" xfId="0" applyFont="1" applyFill="1" applyBorder="1" applyAlignment="1" applyProtection="1">
      <alignment horizontal="center" vertical="center" textRotation="90"/>
      <protection locked="0"/>
    </xf>
    <xf numFmtId="0" fontId="1" fillId="2" borderId="176" xfId="0" applyFont="1" applyFill="1" applyBorder="1" applyAlignment="1" applyProtection="1">
      <alignment horizontal="center" vertical="center" textRotation="90"/>
      <protection locked="0"/>
    </xf>
    <xf numFmtId="0" fontId="1" fillId="5" borderId="196" xfId="0" applyFont="1" applyFill="1" applyBorder="1" applyAlignment="1" applyProtection="1">
      <alignment horizontal="left"/>
      <protection locked="0"/>
    </xf>
    <xf numFmtId="0" fontId="3" fillId="0" borderId="120" xfId="0" applyFont="1" applyBorder="1" applyProtection="1">
      <protection locked="0"/>
    </xf>
    <xf numFmtId="0" fontId="1" fillId="10" borderId="192" xfId="0" applyFont="1" applyFill="1" applyBorder="1" applyAlignment="1" applyProtection="1">
      <alignment horizontal="left"/>
    </xf>
    <xf numFmtId="0" fontId="1" fillId="10" borderId="191" xfId="0" applyFont="1" applyFill="1" applyBorder="1" applyAlignment="1" applyProtection="1">
      <alignment horizontal="left"/>
    </xf>
    <xf numFmtId="0" fontId="1" fillId="10" borderId="184" xfId="0" applyFont="1" applyFill="1" applyBorder="1" applyAlignment="1" applyProtection="1">
      <alignment horizontal="left"/>
    </xf>
    <xf numFmtId="0" fontId="1" fillId="18" borderId="153" xfId="0" applyFont="1" applyFill="1" applyBorder="1" applyAlignment="1" applyProtection="1">
      <alignment horizontal="left"/>
    </xf>
    <xf numFmtId="0" fontId="3" fillId="0" borderId="119" xfId="0" applyFont="1" applyBorder="1" applyProtection="1"/>
    <xf numFmtId="0" fontId="1" fillId="11" borderId="192" xfId="0" applyFont="1" applyFill="1" applyBorder="1" applyAlignment="1" applyProtection="1">
      <alignment horizontal="left"/>
    </xf>
    <xf numFmtId="0" fontId="1" fillId="11" borderId="191" xfId="0" applyFont="1" applyFill="1" applyBorder="1" applyAlignment="1" applyProtection="1">
      <alignment horizontal="left"/>
    </xf>
    <xf numFmtId="0" fontId="1" fillId="11" borderId="184" xfId="0" applyFont="1" applyFill="1" applyBorder="1" applyAlignment="1" applyProtection="1">
      <alignment horizontal="left"/>
    </xf>
    <xf numFmtId="0" fontId="1" fillId="11" borderId="192" xfId="0" applyFont="1" applyFill="1" applyBorder="1" applyAlignment="1" applyProtection="1">
      <alignment horizontal="left" wrapText="1"/>
    </xf>
    <xf numFmtId="0" fontId="1" fillId="11" borderId="191" xfId="0" applyFont="1" applyFill="1" applyBorder="1" applyAlignment="1" applyProtection="1">
      <alignment horizontal="left" wrapText="1"/>
    </xf>
    <xf numFmtId="0" fontId="1" fillId="11" borderId="184" xfId="0" applyFont="1" applyFill="1" applyBorder="1" applyAlignment="1" applyProtection="1">
      <alignment horizontal="left" wrapText="1"/>
    </xf>
    <xf numFmtId="0" fontId="1" fillId="18" borderId="152" xfId="0" applyFont="1" applyFill="1" applyBorder="1" applyAlignment="1" applyProtection="1">
      <alignment horizontal="left"/>
    </xf>
    <xf numFmtId="0" fontId="3" fillId="0" borderId="127" xfId="0" applyFont="1" applyBorder="1" applyProtection="1"/>
    <xf numFmtId="0" fontId="1" fillId="6" borderId="24" xfId="0" applyFont="1" applyFill="1" applyBorder="1" applyAlignment="1" applyProtection="1">
      <alignment horizontal="center" textRotation="90"/>
    </xf>
    <xf numFmtId="0" fontId="1" fillId="11" borderId="153" xfId="0" applyFont="1" applyFill="1" applyBorder="1" applyAlignment="1" applyProtection="1">
      <alignment horizontal="left"/>
    </xf>
    <xf numFmtId="0" fontId="1" fillId="11" borderId="119" xfId="0" applyFont="1" applyFill="1" applyBorder="1" applyAlignment="1" applyProtection="1">
      <alignment horizontal="left"/>
    </xf>
    <xf numFmtId="0" fontId="1" fillId="10" borderId="194" xfId="0" applyFont="1" applyFill="1" applyBorder="1" applyAlignment="1" applyProtection="1">
      <alignment horizontal="left"/>
    </xf>
    <xf numFmtId="0" fontId="1" fillId="10" borderId="195" xfId="0" applyFont="1" applyFill="1" applyBorder="1" applyAlignment="1" applyProtection="1">
      <alignment horizontal="left"/>
    </xf>
    <xf numFmtId="0" fontId="1" fillId="10" borderId="185" xfId="0" applyFont="1" applyFill="1" applyBorder="1" applyAlignment="1" applyProtection="1">
      <alignment horizontal="left"/>
    </xf>
    <xf numFmtId="0" fontId="1" fillId="2" borderId="97" xfId="0" applyFont="1" applyFill="1" applyBorder="1" applyAlignment="1" applyProtection="1">
      <alignment horizontal="left"/>
      <protection locked="0"/>
    </xf>
    <xf numFmtId="0" fontId="3" fillId="0" borderId="98" xfId="0" applyFont="1" applyBorder="1" applyProtection="1">
      <protection locked="0"/>
    </xf>
    <xf numFmtId="0" fontId="3" fillId="0" borderId="99" xfId="0" applyFont="1" applyBorder="1" applyProtection="1">
      <protection locked="0"/>
    </xf>
    <xf numFmtId="0" fontId="3" fillId="0" borderId="60" xfId="0" applyFont="1" applyBorder="1" applyProtection="1">
      <protection locked="0"/>
    </xf>
    <xf numFmtId="0" fontId="3" fillId="0" borderId="61" xfId="0" applyFont="1" applyBorder="1" applyProtection="1">
      <protection locked="0"/>
    </xf>
    <xf numFmtId="0" fontId="3" fillId="0" borderId="62" xfId="0" applyFont="1" applyBorder="1" applyProtection="1">
      <protection locked="0"/>
    </xf>
    <xf numFmtId="0" fontId="1" fillId="2" borderId="100" xfId="0" applyFont="1" applyFill="1" applyBorder="1" applyAlignment="1" applyProtection="1">
      <alignment horizontal="center"/>
      <protection locked="0"/>
    </xf>
    <xf numFmtId="0" fontId="3" fillId="0" borderId="66" xfId="0" applyFont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3" fillId="25" borderId="93" xfId="0" applyFont="1" applyFill="1" applyBorder="1" applyProtection="1">
      <protection locked="0"/>
    </xf>
    <xf numFmtId="0" fontId="3" fillId="25" borderId="90" xfId="0" applyFont="1" applyFill="1" applyBorder="1" applyProtection="1">
      <protection locked="0"/>
    </xf>
    <xf numFmtId="0" fontId="1" fillId="5" borderId="45" xfId="0" applyFont="1" applyFill="1" applyBorder="1" applyAlignment="1" applyProtection="1">
      <alignment horizontal="center" textRotation="90"/>
    </xf>
    <xf numFmtId="0" fontId="3" fillId="0" borderId="44" xfId="0" applyFont="1" applyBorder="1" applyProtection="1"/>
    <xf numFmtId="0" fontId="3" fillId="0" borderId="74" xfId="0" applyFont="1" applyBorder="1" applyProtection="1"/>
    <xf numFmtId="0" fontId="1" fillId="16" borderId="45" xfId="0" applyFont="1" applyFill="1" applyBorder="1" applyAlignment="1" applyProtection="1">
      <alignment horizontal="center" textRotation="90"/>
    </xf>
    <xf numFmtId="0" fontId="1" fillId="13" borderId="45" xfId="0" applyFont="1" applyFill="1" applyBorder="1" applyAlignment="1" applyProtection="1">
      <alignment horizontal="center" textRotation="90"/>
    </xf>
    <xf numFmtId="0" fontId="1" fillId="0" borderId="44" xfId="0" applyFont="1" applyBorder="1" applyAlignment="1" applyProtection="1">
      <alignment horizontal="center" textRotation="90"/>
    </xf>
    <xf numFmtId="0" fontId="1" fillId="0" borderId="43" xfId="0" applyFont="1" applyBorder="1" applyAlignment="1" applyProtection="1">
      <alignment horizontal="center" textRotation="90"/>
    </xf>
    <xf numFmtId="0" fontId="3" fillId="0" borderId="43" xfId="0" applyFont="1" applyBorder="1" applyProtection="1"/>
    <xf numFmtId="0" fontId="1" fillId="5" borderId="36" xfId="0" applyFont="1" applyFill="1" applyBorder="1" applyAlignment="1" applyProtection="1">
      <alignment horizontal="center" textRotation="90"/>
    </xf>
    <xf numFmtId="0" fontId="3" fillId="0" borderId="53" xfId="0" applyFont="1" applyBorder="1" applyProtection="1"/>
    <xf numFmtId="0" fontId="3" fillId="0" borderId="73" xfId="0" applyFont="1" applyBorder="1" applyProtection="1"/>
    <xf numFmtId="0" fontId="1" fillId="5" borderId="39" xfId="0" applyFont="1" applyFill="1" applyBorder="1" applyAlignment="1" applyProtection="1">
      <alignment horizontal="center" textRotation="90"/>
    </xf>
    <xf numFmtId="0" fontId="1" fillId="5" borderId="41" xfId="0" applyFont="1" applyFill="1" applyBorder="1" applyAlignment="1" applyProtection="1">
      <alignment horizontal="center" textRotation="90"/>
    </xf>
    <xf numFmtId="0" fontId="3" fillId="0" borderId="46" xfId="0" applyFont="1" applyBorder="1" applyProtection="1"/>
    <xf numFmtId="0" fontId="3" fillId="0" borderId="75" xfId="0" applyFont="1" applyBorder="1" applyProtection="1"/>
    <xf numFmtId="0" fontId="1" fillId="0" borderId="73" xfId="0" applyFont="1" applyBorder="1" applyAlignment="1" applyProtection="1">
      <alignment horizontal="center" textRotation="90"/>
    </xf>
    <xf numFmtId="0" fontId="1" fillId="0" borderId="74" xfId="0" applyFont="1" applyBorder="1" applyAlignment="1" applyProtection="1">
      <alignment horizontal="center" textRotation="90"/>
    </xf>
    <xf numFmtId="0" fontId="1" fillId="0" borderId="75" xfId="0" applyFont="1" applyBorder="1" applyAlignment="1" applyProtection="1">
      <alignment horizontal="center" textRotation="90"/>
    </xf>
    <xf numFmtId="0" fontId="1" fillId="2" borderId="96" xfId="0" applyFont="1" applyFill="1" applyBorder="1" applyAlignment="1" applyProtection="1">
      <alignment horizontal="left"/>
      <protection locked="0"/>
    </xf>
    <xf numFmtId="0" fontId="3" fillId="0" borderId="2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64" xfId="0" applyFont="1" applyBorder="1" applyAlignment="1" applyProtection="1">
      <alignment horizontal="center"/>
    </xf>
    <xf numFmtId="0" fontId="1" fillId="0" borderId="165" xfId="0" applyFont="1" applyBorder="1" applyAlignment="1" applyProtection="1">
      <alignment horizontal="center"/>
    </xf>
    <xf numFmtId="2" fontId="5" fillId="6" borderId="92" xfId="0" applyNumberFormat="1" applyFont="1" applyFill="1" applyBorder="1" applyAlignment="1" applyProtection="1">
      <alignment horizontal="center"/>
    </xf>
    <xf numFmtId="2" fontId="3" fillId="0" borderId="33" xfId="0" applyNumberFormat="1" applyFont="1" applyBorder="1" applyProtection="1"/>
    <xf numFmtId="0" fontId="3" fillId="0" borderId="110" xfId="0" applyFont="1" applyBorder="1" applyAlignment="1" applyProtection="1">
      <alignment horizontal="center"/>
    </xf>
    <xf numFmtId="0" fontId="3" fillId="0" borderId="111" xfId="0" applyFont="1" applyBorder="1" applyAlignment="1" applyProtection="1">
      <alignment horizontal="center"/>
    </xf>
    <xf numFmtId="0" fontId="3" fillId="0" borderId="112" xfId="0" applyFont="1" applyBorder="1" applyAlignment="1" applyProtection="1">
      <alignment horizontal="center"/>
    </xf>
    <xf numFmtId="0" fontId="3" fillId="0" borderId="113" xfId="0" applyFont="1" applyBorder="1" applyAlignment="1" applyProtection="1">
      <alignment horizontal="center"/>
    </xf>
    <xf numFmtId="0" fontId="3" fillId="0" borderId="114" xfId="0" applyFont="1" applyBorder="1" applyAlignment="1" applyProtection="1">
      <alignment horizontal="center"/>
    </xf>
    <xf numFmtId="2" fontId="16" fillId="0" borderId="169" xfId="0" applyNumberFormat="1" applyFont="1" applyBorder="1" applyAlignment="1" applyProtection="1">
      <alignment horizontal="center"/>
    </xf>
    <xf numFmtId="2" fontId="16" fillId="0" borderId="158" xfId="0" applyNumberFormat="1" applyFont="1" applyBorder="1" applyAlignment="1" applyProtection="1">
      <alignment horizontal="center"/>
    </xf>
    <xf numFmtId="0" fontId="16" fillId="0" borderId="157" xfId="0" applyFont="1" applyBorder="1" applyAlignment="1" applyProtection="1">
      <alignment horizontal="center"/>
      <protection locked="0"/>
    </xf>
    <xf numFmtId="0" fontId="16" fillId="0" borderId="159" xfId="0" applyFont="1" applyBorder="1" applyAlignment="1" applyProtection="1">
      <alignment horizontal="center"/>
      <protection locked="0"/>
    </xf>
    <xf numFmtId="0" fontId="16" fillId="0" borderId="170" xfId="0" applyFont="1" applyBorder="1" applyAlignment="1" applyProtection="1">
      <alignment horizontal="center"/>
      <protection locked="0"/>
    </xf>
    <xf numFmtId="0" fontId="1" fillId="0" borderId="162" xfId="0" applyFont="1" applyBorder="1" applyAlignment="1" applyProtection="1">
      <alignment horizontal="center" vertical="center"/>
    </xf>
    <xf numFmtId="0" fontId="1" fillId="0" borderId="166" xfId="0" applyFont="1" applyBorder="1" applyAlignment="1" applyProtection="1">
      <alignment horizontal="center" vertical="center"/>
    </xf>
    <xf numFmtId="0" fontId="1" fillId="0" borderId="168" xfId="0" applyFont="1" applyBorder="1" applyAlignment="1" applyProtection="1">
      <alignment horizontal="center" vertical="center"/>
    </xf>
    <xf numFmtId="0" fontId="1" fillId="0" borderId="109" xfId="0" applyFont="1" applyBorder="1" applyAlignment="1" applyProtection="1">
      <alignment horizontal="center" vertical="center"/>
    </xf>
    <xf numFmtId="0" fontId="1" fillId="0" borderId="167" xfId="0" applyFont="1" applyBorder="1" applyAlignment="1" applyProtection="1">
      <alignment horizontal="center" vertical="center"/>
    </xf>
    <xf numFmtId="0" fontId="1" fillId="0" borderId="114" xfId="0" applyFont="1" applyBorder="1" applyAlignment="1" applyProtection="1">
      <alignment horizontal="center" vertical="center"/>
    </xf>
    <xf numFmtId="0" fontId="3" fillId="0" borderId="171" xfId="0" applyFont="1" applyBorder="1" applyAlignment="1" applyProtection="1">
      <alignment horizontal="center"/>
    </xf>
    <xf numFmtId="0" fontId="3" fillId="0" borderId="172" xfId="0" applyFont="1" applyBorder="1" applyAlignment="1" applyProtection="1">
      <alignment horizontal="center"/>
    </xf>
    <xf numFmtId="0" fontId="17" fillId="0" borderId="157" xfId="0" applyFont="1" applyBorder="1" applyAlignment="1" applyProtection="1">
      <alignment horizontal="left"/>
    </xf>
    <xf numFmtId="0" fontId="17" fillId="0" borderId="159" xfId="0" applyFont="1" applyBorder="1" applyAlignment="1" applyProtection="1">
      <alignment horizontal="left"/>
    </xf>
    <xf numFmtId="0" fontId="17" fillId="0" borderId="158" xfId="0" applyFont="1" applyBorder="1" applyAlignment="1" applyProtection="1">
      <alignment horizontal="left"/>
    </xf>
    <xf numFmtId="1" fontId="3" fillId="26" borderId="157" xfId="0" applyNumberFormat="1" applyFont="1" applyFill="1" applyBorder="1" applyAlignment="1" applyProtection="1">
      <alignment horizontal="center"/>
      <protection locked="0"/>
    </xf>
    <xf numFmtId="1" fontId="3" fillId="26" borderId="158" xfId="0" applyNumberFormat="1" applyFont="1" applyFill="1" applyBorder="1" applyAlignment="1" applyProtection="1">
      <alignment horizontal="center"/>
      <protection locked="0"/>
    </xf>
    <xf numFmtId="0" fontId="3" fillId="0" borderId="105" xfId="0" applyFont="1" applyBorder="1" applyAlignment="1" applyProtection="1">
      <alignment horizontal="center"/>
    </xf>
    <xf numFmtId="0" fontId="3" fillId="0" borderId="106" xfId="0" applyFont="1" applyBorder="1" applyAlignment="1" applyProtection="1">
      <alignment horizontal="center"/>
    </xf>
    <xf numFmtId="0" fontId="3" fillId="0" borderId="107" xfId="0" applyFont="1" applyBorder="1" applyAlignment="1" applyProtection="1">
      <alignment horizontal="center"/>
    </xf>
    <xf numFmtId="0" fontId="3" fillId="0" borderId="108" xfId="0" applyFont="1" applyBorder="1" applyAlignment="1" applyProtection="1">
      <alignment horizontal="center"/>
    </xf>
    <xf numFmtId="0" fontId="3" fillId="0" borderId="109" xfId="0" applyFont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left"/>
      <protection locked="0"/>
    </xf>
    <xf numFmtId="2" fontId="3" fillId="26" borderId="157" xfId="0" applyNumberFormat="1" applyFont="1" applyFill="1" applyBorder="1" applyAlignment="1" applyProtection="1">
      <alignment horizontal="center"/>
    </xf>
    <xf numFmtId="2" fontId="3" fillId="26" borderId="158" xfId="0" applyNumberFormat="1" applyFont="1" applyFill="1" applyBorder="1" applyAlignment="1" applyProtection="1">
      <alignment horizontal="center"/>
    </xf>
    <xf numFmtId="0" fontId="5" fillId="33" borderId="157" xfId="0" applyFont="1" applyFill="1" applyBorder="1" applyAlignment="1" applyProtection="1">
      <alignment horizontal="center"/>
    </xf>
    <xf numFmtId="0" fontId="5" fillId="33" borderId="159" xfId="0" applyFont="1" applyFill="1" applyBorder="1" applyAlignment="1" applyProtection="1">
      <alignment horizontal="center"/>
    </xf>
    <xf numFmtId="0" fontId="5" fillId="33" borderId="158" xfId="0" applyFont="1" applyFill="1" applyBorder="1" applyAlignment="1" applyProtection="1">
      <alignment horizontal="center"/>
    </xf>
    <xf numFmtId="0" fontId="3" fillId="23" borderId="102" xfId="0" applyFont="1" applyFill="1" applyBorder="1" applyAlignment="1" applyProtection="1">
      <alignment horizontal="center"/>
    </xf>
    <xf numFmtId="0" fontId="3" fillId="23" borderId="103" xfId="0" applyFont="1" applyFill="1" applyBorder="1" applyAlignment="1" applyProtection="1">
      <alignment horizontal="center"/>
    </xf>
    <xf numFmtId="0" fontId="3" fillId="23" borderId="104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0" fillId="0" borderId="0" xfId="0" applyFont="1" applyAlignment="1" applyProtection="1"/>
    <xf numFmtId="0" fontId="1" fillId="2" borderId="1" xfId="0" applyFont="1" applyFill="1" applyBorder="1" applyAlignment="1" applyProtection="1">
      <alignment horizontal="left"/>
      <protection locked="0"/>
    </xf>
    <xf numFmtId="0" fontId="3" fillId="25" borderId="3" xfId="0" applyFont="1" applyFill="1" applyBorder="1" applyAlignment="1" applyProtection="1">
      <alignment horizontal="center"/>
      <protection locked="0"/>
    </xf>
    <xf numFmtId="0" fontId="5" fillId="3" borderId="157" xfId="0" applyFont="1" applyFill="1" applyBorder="1" applyAlignment="1" applyProtection="1">
      <alignment horizontal="center" vertical="center"/>
    </xf>
    <xf numFmtId="0" fontId="3" fillId="0" borderId="158" xfId="0" applyFont="1" applyBorder="1" applyProtection="1"/>
    <xf numFmtId="0" fontId="1" fillId="2" borderId="97" xfId="0" applyFont="1" applyFill="1" applyBorder="1" applyAlignment="1" applyProtection="1">
      <alignment horizontal="center" vertical="center"/>
    </xf>
    <xf numFmtId="0" fontId="3" fillId="0" borderId="25" xfId="0" applyFont="1" applyBorder="1" applyProtection="1"/>
    <xf numFmtId="0" fontId="3" fillId="0" borderId="26" xfId="0" applyFont="1" applyBorder="1" applyProtection="1"/>
    <xf numFmtId="0" fontId="1" fillId="2" borderId="100" xfId="0" applyFont="1" applyFill="1" applyBorder="1" applyAlignment="1" applyProtection="1">
      <alignment horizontal="center" vertical="center"/>
    </xf>
    <xf numFmtId="0" fontId="3" fillId="0" borderId="106" xfId="0" applyFont="1" applyBorder="1" applyProtection="1"/>
    <xf numFmtId="0" fontId="3" fillId="0" borderId="111" xfId="0" applyFont="1" applyBorder="1" applyProtection="1"/>
    <xf numFmtId="0" fontId="1" fillId="2" borderId="157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3" fillId="0" borderId="6" xfId="0" applyFont="1" applyBorder="1" applyProtection="1"/>
    <xf numFmtId="0" fontId="1" fillId="2" borderId="89" xfId="0" applyFont="1" applyFill="1" applyBorder="1" applyAlignment="1" applyProtection="1">
      <alignment horizontal="center"/>
    </xf>
    <xf numFmtId="0" fontId="3" fillId="0" borderId="93" xfId="0" applyFont="1" applyBorder="1" applyProtection="1"/>
    <xf numFmtId="0" fontId="3" fillId="0" borderId="24" xfId="0" applyFont="1" applyBorder="1" applyProtection="1"/>
    <xf numFmtId="0" fontId="1" fillId="0" borderId="0" xfId="0" applyFont="1" applyAlignment="1" applyProtection="1">
      <alignment horizontal="center"/>
    </xf>
    <xf numFmtId="0" fontId="1" fillId="24" borderId="106" xfId="0" applyFont="1" applyFill="1" applyBorder="1" applyAlignment="1" applyProtection="1">
      <alignment horizontal="center" vertical="center"/>
    </xf>
    <xf numFmtId="0" fontId="1" fillId="24" borderId="109" xfId="0" applyFont="1" applyFill="1" applyBorder="1" applyAlignment="1" applyProtection="1">
      <alignment horizontal="center" vertical="center"/>
    </xf>
    <xf numFmtId="0" fontId="1" fillId="24" borderId="111" xfId="0" applyFont="1" applyFill="1" applyBorder="1" applyAlignment="1" applyProtection="1">
      <alignment horizontal="center" vertical="center"/>
    </xf>
    <xf numFmtId="0" fontId="1" fillId="24" borderId="114" xfId="0" applyFont="1" applyFill="1" applyBorder="1" applyAlignment="1" applyProtection="1">
      <alignment horizontal="center" vertical="center"/>
    </xf>
    <xf numFmtId="0" fontId="1" fillId="15" borderId="45" xfId="0" applyFont="1" applyFill="1" applyBorder="1" applyAlignment="1" applyProtection="1">
      <alignment horizontal="center" textRotation="90"/>
    </xf>
    <xf numFmtId="0" fontId="1" fillId="3" borderId="117" xfId="0" applyFont="1" applyFill="1" applyBorder="1" applyAlignment="1" applyProtection="1">
      <alignment horizontal="center"/>
    </xf>
    <xf numFmtId="0" fontId="1" fillId="3" borderId="118" xfId="0" applyFont="1" applyFill="1" applyBorder="1" applyAlignment="1" applyProtection="1">
      <alignment horizontal="center"/>
    </xf>
    <xf numFmtId="0" fontId="1" fillId="3" borderId="199" xfId="0" applyFont="1" applyFill="1" applyBorder="1" applyAlignment="1" applyProtection="1">
      <alignment horizontal="center"/>
    </xf>
    <xf numFmtId="1" fontId="3" fillId="26" borderId="157" xfId="0" applyNumberFormat="1" applyFont="1" applyFill="1" applyBorder="1" applyAlignment="1" applyProtection="1">
      <alignment horizontal="center"/>
    </xf>
    <xf numFmtId="1" fontId="3" fillId="26" borderId="158" xfId="0" applyNumberFormat="1" applyFont="1" applyFill="1" applyBorder="1" applyAlignment="1" applyProtection="1">
      <alignment horizontal="center"/>
    </xf>
    <xf numFmtId="164" fontId="1" fillId="11" borderId="185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protection locked="0"/>
    </xf>
    <xf numFmtId="0" fontId="1" fillId="5" borderId="183" xfId="0" applyFont="1" applyFill="1" applyBorder="1" applyAlignment="1" applyProtection="1">
      <alignment horizontal="center"/>
      <protection locked="0"/>
    </xf>
    <xf numFmtId="0" fontId="1" fillId="0" borderId="156" xfId="0" applyFont="1" applyBorder="1" applyAlignment="1" applyProtection="1">
      <alignment horizontal="center" textRotation="90"/>
    </xf>
    <xf numFmtId="0" fontId="3" fillId="0" borderId="156" xfId="0" applyFont="1" applyBorder="1" applyProtection="1"/>
    <xf numFmtId="0" fontId="1" fillId="3" borderId="184" xfId="0" applyFont="1" applyFill="1" applyBorder="1" applyAlignment="1" applyProtection="1">
      <alignment horizontal="center"/>
      <protection locked="0"/>
    </xf>
    <xf numFmtId="0" fontId="19" fillId="14" borderId="127" xfId="0" applyFont="1" applyFill="1" applyBorder="1" applyAlignment="1" applyProtection="1">
      <alignment horizontal="center" textRotation="90"/>
    </xf>
    <xf numFmtId="0" fontId="18" fillId="29" borderId="119" xfId="0" applyFont="1" applyFill="1" applyBorder="1" applyProtection="1"/>
    <xf numFmtId="0" fontId="18" fillId="29" borderId="138" xfId="0" applyFont="1" applyFill="1" applyBorder="1" applyProtection="1"/>
    <xf numFmtId="0" fontId="19" fillId="14" borderId="180" xfId="0" applyFont="1" applyFill="1" applyBorder="1" applyAlignment="1" applyProtection="1">
      <alignment horizontal="center" textRotation="90"/>
    </xf>
    <xf numFmtId="0" fontId="18" fillId="29" borderId="181" xfId="0" applyFont="1" applyFill="1" applyBorder="1" applyProtection="1"/>
    <xf numFmtId="0" fontId="18" fillId="29" borderId="182" xfId="0" applyFont="1" applyFill="1" applyBorder="1" applyProtection="1"/>
    <xf numFmtId="0" fontId="19" fillId="29" borderId="222" xfId="0" applyFont="1" applyFill="1" applyBorder="1" applyAlignment="1" applyProtection="1">
      <alignment horizontal="center" textRotation="90"/>
    </xf>
    <xf numFmtId="0" fontId="19" fillId="29" borderId="224" xfId="0" applyFont="1" applyFill="1" applyBorder="1" applyAlignment="1" applyProtection="1">
      <alignment horizontal="center" textRotation="90"/>
    </xf>
    <xf numFmtId="0" fontId="19" fillId="29" borderId="225" xfId="0" applyFont="1" applyFill="1" applyBorder="1" applyAlignment="1" applyProtection="1">
      <alignment horizontal="center" textRotation="90"/>
    </xf>
    <xf numFmtId="0" fontId="1" fillId="2" borderId="105" xfId="0" applyFont="1" applyFill="1" applyBorder="1" applyProtection="1">
      <protection locked="0"/>
    </xf>
    <xf numFmtId="0" fontId="3" fillId="0" borderId="106" xfId="0" applyFont="1" applyBorder="1" applyProtection="1">
      <protection locked="0"/>
    </xf>
    <xf numFmtId="0" fontId="3" fillId="0" borderId="175" xfId="0" applyFont="1" applyBorder="1" applyProtection="1">
      <protection locked="0"/>
    </xf>
    <xf numFmtId="0" fontId="3" fillId="0" borderId="100" xfId="0" applyFont="1" applyBorder="1" applyProtection="1">
      <protection locked="0"/>
    </xf>
    <xf numFmtId="49" fontId="1" fillId="9" borderId="35" xfId="0" applyNumberFormat="1" applyFont="1" applyFill="1" applyBorder="1" applyAlignment="1" applyProtection="1">
      <alignment horizontal="right"/>
    </xf>
    <xf numFmtId="0" fontId="3" fillId="0" borderId="37" xfId="0" applyFont="1" applyBorder="1" applyProtection="1"/>
    <xf numFmtId="0" fontId="3" fillId="0" borderId="38" xfId="0" applyFont="1" applyBorder="1" applyProtection="1"/>
    <xf numFmtId="0" fontId="1" fillId="9" borderId="35" xfId="0" applyFont="1" applyFill="1" applyBorder="1" applyAlignment="1" applyProtection="1">
      <alignment horizontal="center"/>
      <protection locked="0"/>
    </xf>
    <xf numFmtId="0" fontId="3" fillId="0" borderId="38" xfId="0" applyFont="1" applyBorder="1" applyProtection="1">
      <protection locked="0"/>
    </xf>
    <xf numFmtId="0" fontId="1" fillId="9" borderId="47" xfId="0" applyFont="1" applyFill="1" applyBorder="1" applyAlignment="1" applyProtection="1">
      <alignment horizontal="center"/>
      <protection locked="0"/>
    </xf>
    <xf numFmtId="0" fontId="3" fillId="0" borderId="49" xfId="0" applyFont="1" applyBorder="1" applyProtection="1">
      <protection locked="0"/>
    </xf>
    <xf numFmtId="0" fontId="1" fillId="0" borderId="102" xfId="0" applyFont="1" applyBorder="1" applyAlignment="1" applyProtection="1">
      <alignment horizontal="left"/>
    </xf>
    <xf numFmtId="0" fontId="1" fillId="0" borderId="103" xfId="0" applyFont="1" applyBorder="1" applyAlignment="1" applyProtection="1">
      <alignment horizontal="left"/>
    </xf>
    <xf numFmtId="0" fontId="1" fillId="0" borderId="169" xfId="0" applyFont="1" applyBorder="1" applyAlignment="1" applyProtection="1">
      <alignment horizontal="left"/>
    </xf>
    <xf numFmtId="0" fontId="20" fillId="0" borderId="192" xfId="0" applyFont="1" applyBorder="1" applyAlignment="1" applyProtection="1">
      <alignment horizontal="left"/>
    </xf>
    <xf numFmtId="0" fontId="20" fillId="0" borderId="191" xfId="0" applyFont="1" applyBorder="1" applyAlignment="1" applyProtection="1">
      <alignment horizontal="left"/>
    </xf>
    <xf numFmtId="0" fontId="0" fillId="0" borderId="175" xfId="0" applyFont="1" applyBorder="1" applyAlignment="1" applyProtection="1">
      <alignment horizontal="center"/>
    </xf>
    <xf numFmtId="0" fontId="0" fillId="0" borderId="100" xfId="0" applyFont="1" applyBorder="1" applyAlignment="1" applyProtection="1">
      <alignment horizontal="center"/>
    </xf>
    <xf numFmtId="0" fontId="1" fillId="2" borderId="106" xfId="0" applyFont="1" applyFill="1" applyBorder="1" applyProtection="1">
      <protection locked="0"/>
    </xf>
    <xf numFmtId="0" fontId="3" fillId="0" borderId="109" xfId="0" applyFont="1" applyBorder="1" applyProtection="1">
      <protection locked="0"/>
    </xf>
    <xf numFmtId="0" fontId="3" fillId="0" borderId="221" xfId="0" applyFont="1" applyBorder="1" applyProtection="1">
      <protection locked="0"/>
    </xf>
    <xf numFmtId="2" fontId="1" fillId="14" borderId="4" xfId="0" applyNumberFormat="1" applyFont="1" applyFill="1" applyBorder="1" applyAlignment="1" applyProtection="1">
      <alignment horizontal="center"/>
    </xf>
    <xf numFmtId="2" fontId="3" fillId="0" borderId="5" xfId="0" applyNumberFormat="1" applyFont="1" applyBorder="1" applyProtection="1"/>
    <xf numFmtId="2" fontId="3" fillId="0" borderId="6" xfId="0" applyNumberFormat="1" applyFont="1" applyBorder="1" applyProtection="1"/>
    <xf numFmtId="0" fontId="1" fillId="3" borderId="4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 vertical="center"/>
    </xf>
    <xf numFmtId="2" fontId="1" fillId="0" borderId="184" xfId="0" applyNumberFormat="1" applyFont="1" applyBorder="1" applyAlignment="1" applyProtection="1">
      <alignment horizontal="center"/>
    </xf>
    <xf numFmtId="2" fontId="1" fillId="0" borderId="119" xfId="0" applyNumberFormat="1" applyFont="1" applyBorder="1" applyAlignment="1" applyProtection="1">
      <alignment horizontal="center"/>
    </xf>
    <xf numFmtId="2" fontId="1" fillId="0" borderId="181" xfId="0" applyNumberFormat="1" applyFont="1" applyBorder="1" applyAlignment="1" applyProtection="1">
      <alignment horizontal="center"/>
    </xf>
    <xf numFmtId="2" fontId="1" fillId="0" borderId="212" xfId="0" applyNumberFormat="1" applyFont="1" applyFill="1" applyBorder="1" applyAlignment="1" applyProtection="1">
      <alignment horizontal="center"/>
    </xf>
    <xf numFmtId="2" fontId="1" fillId="0" borderId="219" xfId="0" applyNumberFormat="1" applyFont="1" applyFill="1" applyBorder="1" applyAlignment="1" applyProtection="1">
      <alignment horizontal="center"/>
    </xf>
    <xf numFmtId="2" fontId="1" fillId="14" borderId="4" xfId="0" applyNumberFormat="1" applyFont="1" applyFill="1" applyBorder="1" applyAlignment="1" applyProtection="1">
      <alignment horizontal="center" vertical="center"/>
    </xf>
    <xf numFmtId="2" fontId="5" fillId="3" borderId="170" xfId="0" applyNumberFormat="1" applyFont="1" applyFill="1" applyBorder="1" applyAlignment="1" applyProtection="1">
      <alignment horizontal="center"/>
    </xf>
    <xf numFmtId="2" fontId="5" fillId="3" borderId="103" xfId="0" applyNumberFormat="1" applyFont="1" applyFill="1" applyBorder="1" applyAlignment="1" applyProtection="1">
      <alignment horizontal="center"/>
    </xf>
    <xf numFmtId="2" fontId="5" fillId="3" borderId="104" xfId="0" applyNumberFormat="1" applyFont="1" applyFill="1" applyBorder="1" applyAlignment="1" applyProtection="1">
      <alignment horizontal="center"/>
    </xf>
    <xf numFmtId="0" fontId="0" fillId="0" borderId="157" xfId="0" applyFont="1" applyBorder="1" applyAlignment="1" applyProtection="1">
      <alignment horizontal="center"/>
      <protection locked="0"/>
    </xf>
    <xf numFmtId="0" fontId="0" fillId="0" borderId="159" xfId="0" applyFont="1" applyBorder="1" applyAlignment="1" applyProtection="1">
      <alignment horizontal="center"/>
      <protection locked="0"/>
    </xf>
    <xf numFmtId="0" fontId="0" fillId="0" borderId="158" xfId="0" applyFont="1" applyBorder="1" applyAlignment="1" applyProtection="1">
      <alignment horizontal="center"/>
      <protection locked="0"/>
    </xf>
    <xf numFmtId="165" fontId="3" fillId="32" borderId="153" xfId="1" applyNumberFormat="1" applyFont="1" applyFill="1" applyBorder="1" applyAlignment="1" applyProtection="1">
      <alignment horizontal="center"/>
      <protection locked="0"/>
    </xf>
    <xf numFmtId="165" fontId="3" fillId="32" borderId="119" xfId="1" applyNumberFormat="1" applyFont="1" applyFill="1" applyBorder="1" applyAlignment="1" applyProtection="1">
      <alignment horizontal="center"/>
      <protection locked="0"/>
    </xf>
    <xf numFmtId="165" fontId="3" fillId="32" borderId="181" xfId="1" applyNumberFormat="1" applyFont="1" applyFill="1" applyBorder="1" applyAlignment="1" applyProtection="1">
      <alignment horizontal="center"/>
      <protection locked="0"/>
    </xf>
    <xf numFmtId="0" fontId="1" fillId="0" borderId="191" xfId="0" applyFont="1" applyBorder="1" applyAlignment="1" applyProtection="1">
      <alignment horizontal="center"/>
    </xf>
    <xf numFmtId="0" fontId="1" fillId="0" borderId="209" xfId="0" applyFont="1" applyBorder="1" applyAlignment="1" applyProtection="1">
      <alignment horizontal="center"/>
    </xf>
    <xf numFmtId="2" fontId="1" fillId="6" borderId="215" xfId="0" applyNumberFormat="1" applyFont="1" applyFill="1" applyBorder="1" applyAlignment="1" applyProtection="1">
      <alignment horizontal="center"/>
    </xf>
    <xf numFmtId="2" fontId="1" fillId="6" borderId="56" xfId="0" applyNumberFormat="1" applyFont="1" applyFill="1" applyBorder="1" applyAlignment="1" applyProtection="1">
      <alignment horizontal="center"/>
    </xf>
    <xf numFmtId="2" fontId="1" fillId="6" borderId="208" xfId="0" applyNumberFormat="1" applyFont="1" applyFill="1" applyBorder="1" applyAlignment="1" applyProtection="1">
      <alignment horizontal="center"/>
    </xf>
    <xf numFmtId="49" fontId="1" fillId="9" borderId="21" xfId="0" applyNumberFormat="1" applyFont="1" applyFill="1" applyBorder="1" applyAlignment="1" applyProtection="1">
      <alignment horizontal="right"/>
    </xf>
    <xf numFmtId="0" fontId="3" fillId="0" borderId="22" xfId="0" applyFont="1" applyBorder="1" applyProtection="1"/>
    <xf numFmtId="0" fontId="3" fillId="0" borderId="23" xfId="0" applyFont="1" applyBorder="1" applyProtection="1"/>
    <xf numFmtId="0" fontId="1" fillId="17" borderId="57" xfId="0" applyFont="1" applyFill="1" applyBorder="1" applyAlignment="1" applyProtection="1">
      <alignment horizontal="right"/>
    </xf>
    <xf numFmtId="0" fontId="3" fillId="0" borderId="58" xfId="0" applyFont="1" applyBorder="1" applyProtection="1"/>
    <xf numFmtId="0" fontId="1" fillId="17" borderId="4" xfId="0" applyFont="1" applyFill="1" applyBorder="1" applyAlignment="1" applyProtection="1">
      <alignment horizontal="center"/>
    </xf>
    <xf numFmtId="0" fontId="5" fillId="6" borderId="57" xfId="0" applyFont="1" applyFill="1" applyBorder="1" applyAlignment="1" applyProtection="1">
      <alignment horizontal="right"/>
    </xf>
    <xf numFmtId="0" fontId="5" fillId="6" borderId="4" xfId="0" applyFont="1" applyFill="1" applyBorder="1" applyAlignment="1" applyProtection="1">
      <alignment horizontal="center"/>
    </xf>
    <xf numFmtId="0" fontId="1" fillId="7" borderId="35" xfId="0" applyFont="1" applyFill="1" applyBorder="1" applyAlignment="1" applyProtection="1">
      <alignment horizontal="center"/>
      <protection locked="0"/>
    </xf>
    <xf numFmtId="49" fontId="1" fillId="7" borderId="35" xfId="0" applyNumberFormat="1" applyFont="1" applyFill="1" applyBorder="1" applyAlignment="1" applyProtection="1">
      <alignment horizontal="right"/>
    </xf>
    <xf numFmtId="0" fontId="1" fillId="7" borderId="11" xfId="0" applyFont="1" applyFill="1" applyBorder="1" applyAlignment="1" applyProtection="1">
      <alignment horizontal="center"/>
      <protection locked="0"/>
    </xf>
    <xf numFmtId="0" fontId="3" fillId="0" borderId="13" xfId="0" applyFont="1" applyBorder="1" applyProtection="1">
      <protection locked="0"/>
    </xf>
    <xf numFmtId="0" fontId="19" fillId="0" borderId="215" xfId="0" applyFont="1" applyBorder="1" applyAlignment="1" applyProtection="1">
      <alignment horizontal="left"/>
    </xf>
    <xf numFmtId="0" fontId="19" fillId="0" borderId="56" xfId="0" applyFont="1" applyBorder="1" applyAlignment="1" applyProtection="1">
      <alignment horizontal="left"/>
    </xf>
    <xf numFmtId="165" fontId="3" fillId="32" borderId="220" xfId="1" applyNumberFormat="1" applyFont="1" applyFill="1" applyBorder="1" applyAlignment="1" applyProtection="1">
      <alignment horizontal="center"/>
      <protection locked="0"/>
    </xf>
    <xf numFmtId="165" fontId="3" fillId="32" borderId="206" xfId="1" applyNumberFormat="1" applyFont="1" applyFill="1" applyBorder="1" applyAlignment="1" applyProtection="1">
      <alignment horizontal="center"/>
      <protection locked="0"/>
    </xf>
    <xf numFmtId="165" fontId="3" fillId="32" borderId="166" xfId="1" applyNumberFormat="1" applyFont="1" applyFill="1" applyBorder="1" applyAlignment="1" applyProtection="1">
      <alignment horizontal="center"/>
      <protection locked="0"/>
    </xf>
    <xf numFmtId="165" fontId="1" fillId="0" borderId="215" xfId="0" applyNumberFormat="1" applyFont="1" applyFill="1" applyBorder="1" applyAlignment="1" applyProtection="1">
      <alignment horizontal="center"/>
      <protection locked="0"/>
    </xf>
    <xf numFmtId="165" fontId="1" fillId="0" borderId="56" xfId="0" applyNumberFormat="1" applyFont="1" applyFill="1" applyBorder="1" applyAlignment="1" applyProtection="1">
      <alignment horizontal="center"/>
      <protection locked="0"/>
    </xf>
    <xf numFmtId="165" fontId="1" fillId="0" borderId="208" xfId="0" applyNumberFormat="1" applyFont="1" applyFill="1" applyBorder="1" applyAlignment="1" applyProtection="1">
      <alignment horizontal="center"/>
      <protection locked="0"/>
    </xf>
    <xf numFmtId="2" fontId="1" fillId="31" borderId="215" xfId="0" applyNumberFormat="1" applyFont="1" applyFill="1" applyBorder="1" applyAlignment="1" applyProtection="1">
      <alignment horizontal="center"/>
    </xf>
    <xf numFmtId="2" fontId="1" fillId="31" borderId="56" xfId="0" applyNumberFormat="1" applyFont="1" applyFill="1" applyBorder="1" applyAlignment="1" applyProtection="1">
      <alignment horizontal="center"/>
    </xf>
    <xf numFmtId="2" fontId="1" fillId="31" borderId="208" xfId="0" applyNumberFormat="1" applyFont="1" applyFill="1" applyBorder="1" applyAlignment="1" applyProtection="1">
      <alignment horizontal="center"/>
    </xf>
    <xf numFmtId="0" fontId="19" fillId="0" borderId="215" xfId="0" applyFont="1" applyBorder="1" applyAlignment="1" applyProtection="1">
      <alignment horizontal="left" vertical="center"/>
    </xf>
    <xf numFmtId="0" fontId="19" fillId="0" borderId="56" xfId="0" applyFont="1" applyBorder="1" applyAlignment="1" applyProtection="1">
      <alignment horizontal="left" vertical="center"/>
    </xf>
    <xf numFmtId="0" fontId="19" fillId="0" borderId="215" xfId="0" applyFont="1" applyBorder="1" applyAlignment="1" applyProtection="1">
      <alignment horizontal="left"/>
      <protection locked="0"/>
    </xf>
    <xf numFmtId="0" fontId="19" fillId="0" borderId="56" xfId="0" applyFont="1" applyBorder="1" applyAlignment="1" applyProtection="1">
      <alignment horizontal="left"/>
      <protection locked="0"/>
    </xf>
    <xf numFmtId="0" fontId="19" fillId="0" borderId="153" xfId="0" applyFont="1" applyBorder="1" applyAlignment="1" applyProtection="1">
      <alignment horizontal="left"/>
    </xf>
    <xf numFmtId="0" fontId="19" fillId="0" borderId="119" xfId="0" applyFont="1" applyBorder="1" applyAlignment="1" applyProtection="1">
      <alignment horizontal="left"/>
    </xf>
    <xf numFmtId="0" fontId="19" fillId="0" borderId="213" xfId="0" applyFont="1" applyBorder="1" applyAlignment="1" applyProtection="1">
      <alignment horizontal="left"/>
    </xf>
    <xf numFmtId="0" fontId="19" fillId="0" borderId="216" xfId="0" applyFont="1" applyBorder="1" applyAlignment="1" applyProtection="1">
      <alignment horizontal="left"/>
    </xf>
    <xf numFmtId="0" fontId="19" fillId="0" borderId="71" xfId="0" applyFont="1" applyBorder="1" applyAlignment="1" applyProtection="1">
      <alignment horizontal="left"/>
    </xf>
    <xf numFmtId="165" fontId="3" fillId="34" borderId="218" xfId="1" applyNumberFormat="1" applyFont="1" applyFill="1" applyBorder="1" applyAlignment="1" applyProtection="1">
      <alignment horizontal="center"/>
      <protection locked="0"/>
    </xf>
    <xf numFmtId="165" fontId="3" fillId="34" borderId="212" xfId="1" applyNumberFormat="1" applyFont="1" applyFill="1" applyBorder="1" applyAlignment="1" applyProtection="1">
      <alignment horizontal="center"/>
      <protection locked="0"/>
    </xf>
    <xf numFmtId="165" fontId="3" fillId="34" borderId="219" xfId="1" applyNumberFormat="1" applyFont="1" applyFill="1" applyBorder="1" applyAlignment="1" applyProtection="1">
      <alignment horizontal="center"/>
      <protection locked="0"/>
    </xf>
    <xf numFmtId="49" fontId="1" fillId="7" borderId="11" xfId="0" applyNumberFormat="1" applyFont="1" applyFill="1" applyBorder="1" applyAlignment="1" applyProtection="1">
      <alignment horizontal="right"/>
    </xf>
    <xf numFmtId="0" fontId="3" fillId="0" borderId="12" xfId="0" applyFont="1" applyBorder="1" applyProtection="1"/>
    <xf numFmtId="0" fontId="3" fillId="0" borderId="13" xfId="0" applyFont="1" applyBorder="1" applyProtection="1"/>
    <xf numFmtId="2" fontId="1" fillId="0" borderId="56" xfId="0" applyNumberFormat="1" applyFont="1" applyBorder="1" applyAlignment="1" applyProtection="1">
      <alignment horizontal="center"/>
    </xf>
    <xf numFmtId="2" fontId="1" fillId="0" borderId="208" xfId="0" applyNumberFormat="1" applyFont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3" fillId="0" borderId="2" xfId="0" applyFont="1" applyBorder="1" applyProtection="1"/>
    <xf numFmtId="0" fontId="3" fillId="0" borderId="3" xfId="0" applyFont="1" applyBorder="1" applyProtection="1"/>
    <xf numFmtId="0" fontId="1" fillId="0" borderId="0" xfId="0" applyFont="1" applyAlignment="1" applyProtection="1">
      <alignment horizontal="left"/>
      <protection locked="0"/>
    </xf>
    <xf numFmtId="0" fontId="1" fillId="34" borderId="0" xfId="0" applyFont="1" applyFill="1" applyAlignment="1" applyProtection="1">
      <alignment horizontal="center"/>
      <protection locked="0"/>
    </xf>
    <xf numFmtId="2" fontId="1" fillId="0" borderId="56" xfId="0" applyNumberFormat="1" applyFont="1" applyBorder="1" applyAlignment="1" applyProtection="1">
      <alignment horizontal="center"/>
      <protection locked="0"/>
    </xf>
    <xf numFmtId="2" fontId="1" fillId="0" borderId="208" xfId="0" applyNumberFormat="1" applyFont="1" applyBorder="1" applyAlignment="1" applyProtection="1">
      <alignment horizontal="center"/>
      <protection locked="0"/>
    </xf>
    <xf numFmtId="0" fontId="0" fillId="0" borderId="218" xfId="0" applyFont="1" applyBorder="1" applyAlignment="1" applyProtection="1">
      <alignment horizontal="center"/>
      <protection locked="0"/>
    </xf>
    <xf numFmtId="0" fontId="0" fillId="0" borderId="212" xfId="0" applyFont="1" applyBorder="1" applyAlignment="1" applyProtection="1">
      <alignment horizontal="center"/>
      <protection locked="0"/>
    </xf>
    <xf numFmtId="0" fontId="0" fillId="0" borderId="219" xfId="0" applyFont="1" applyBorder="1" applyAlignment="1" applyProtection="1">
      <alignment horizontal="center"/>
      <protection locked="0"/>
    </xf>
    <xf numFmtId="49" fontId="1" fillId="17" borderId="4" xfId="0" applyNumberFormat="1" applyFont="1" applyFill="1" applyBorder="1" applyAlignment="1" applyProtection="1">
      <alignment horizontal="right"/>
    </xf>
    <xf numFmtId="0" fontId="5" fillId="4" borderId="4" xfId="0" applyFont="1" applyFill="1" applyBorder="1" applyAlignment="1" applyProtection="1">
      <alignment horizontal="center" vertical="center"/>
    </xf>
    <xf numFmtId="0" fontId="1" fillId="7" borderId="11" xfId="0" applyFont="1" applyFill="1" applyBorder="1" applyAlignment="1" applyProtection="1">
      <alignment horizontal="center"/>
    </xf>
    <xf numFmtId="2" fontId="1" fillId="7" borderId="11" xfId="0" applyNumberFormat="1" applyFont="1" applyFill="1" applyBorder="1" applyAlignment="1" applyProtection="1">
      <alignment horizontal="center"/>
    </xf>
    <xf numFmtId="2" fontId="3" fillId="0" borderId="12" xfId="0" applyNumberFormat="1" applyFont="1" applyBorder="1" applyProtection="1"/>
    <xf numFmtId="2" fontId="3" fillId="0" borderId="13" xfId="0" applyNumberFormat="1" applyFont="1" applyBorder="1" applyProtection="1"/>
    <xf numFmtId="2" fontId="1" fillId="0" borderId="126" xfId="0" applyNumberFormat="1" applyFont="1" applyBorder="1" applyAlignment="1" applyProtection="1">
      <alignment horizontal="center"/>
    </xf>
    <xf numFmtId="2" fontId="1" fillId="0" borderId="165" xfId="0" applyNumberFormat="1" applyFont="1" applyBorder="1" applyAlignment="1" applyProtection="1">
      <alignment horizontal="center"/>
    </xf>
    <xf numFmtId="2" fontId="1" fillId="6" borderId="214" xfId="0" applyNumberFormat="1" applyFont="1" applyFill="1" applyBorder="1" applyAlignment="1" applyProtection="1">
      <alignment horizontal="center"/>
    </xf>
    <xf numFmtId="2" fontId="1" fillId="6" borderId="126" xfId="0" applyNumberFormat="1" applyFont="1" applyFill="1" applyBorder="1" applyAlignment="1" applyProtection="1">
      <alignment horizontal="center"/>
    </xf>
    <xf numFmtId="2" fontId="1" fillId="6" borderId="165" xfId="0" applyNumberFormat="1" applyFont="1" applyFill="1" applyBorder="1" applyAlignment="1" applyProtection="1">
      <alignment horizontal="center"/>
    </xf>
    <xf numFmtId="0" fontId="1" fillId="2" borderId="93" xfId="0" applyFont="1" applyFill="1" applyBorder="1" applyAlignment="1" applyProtection="1">
      <alignment horizontal="center"/>
    </xf>
    <xf numFmtId="0" fontId="1" fillId="2" borderId="24" xfId="0" applyFont="1" applyFill="1" applyBorder="1" applyAlignment="1" applyProtection="1">
      <alignment horizontal="center"/>
    </xf>
    <xf numFmtId="0" fontId="19" fillId="0" borderId="214" xfId="0" applyFont="1" applyBorder="1" applyAlignment="1" applyProtection="1">
      <alignment horizontal="left" vertical="center"/>
    </xf>
    <xf numFmtId="0" fontId="19" fillId="0" borderId="126" xfId="0" applyFont="1" applyBorder="1" applyAlignment="1" applyProtection="1">
      <alignment horizontal="left" vertical="center"/>
    </xf>
    <xf numFmtId="0" fontId="1" fillId="0" borderId="210" xfId="0" applyFont="1" applyBorder="1" applyAlignment="1" applyProtection="1">
      <alignment horizontal="center"/>
    </xf>
    <xf numFmtId="0" fontId="1" fillId="0" borderId="211" xfId="0" applyFont="1" applyBorder="1" applyAlignment="1" applyProtection="1">
      <alignment horizontal="center"/>
    </xf>
    <xf numFmtId="0" fontId="5" fillId="12" borderId="14" xfId="0" applyFont="1" applyFill="1" applyBorder="1" applyAlignment="1" applyProtection="1">
      <alignment horizontal="center" vertical="center"/>
    </xf>
    <xf numFmtId="0" fontId="5" fillId="12" borderId="92" xfId="0" applyFont="1" applyFill="1" applyBorder="1" applyAlignment="1" applyProtection="1">
      <alignment horizontal="center" vertical="center"/>
    </xf>
    <xf numFmtId="0" fontId="5" fillId="12" borderId="33" xfId="0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/>
    </xf>
    <xf numFmtId="2" fontId="1" fillId="6" borderId="4" xfId="0" applyNumberFormat="1" applyFont="1" applyFill="1" applyBorder="1" applyAlignment="1" applyProtection="1">
      <alignment horizontal="center"/>
    </xf>
    <xf numFmtId="0" fontId="1" fillId="0" borderId="195" xfId="0" applyFont="1" applyBorder="1" applyAlignment="1" applyProtection="1">
      <alignment horizontal="center"/>
    </xf>
    <xf numFmtId="0" fontId="1" fillId="0" borderId="172" xfId="0" applyFont="1" applyBorder="1" applyAlignment="1" applyProtection="1">
      <alignment horizontal="center"/>
    </xf>
    <xf numFmtId="2" fontId="1" fillId="0" borderId="71" xfId="0" applyNumberFormat="1" applyFont="1" applyBorder="1" applyAlignment="1" applyProtection="1">
      <alignment horizontal="center"/>
    </xf>
    <xf numFmtId="2" fontId="1" fillId="0" borderId="217" xfId="0" applyNumberFormat="1" applyFont="1" applyBorder="1" applyAlignment="1" applyProtection="1">
      <alignment horizontal="center"/>
    </xf>
    <xf numFmtId="49" fontId="1" fillId="13" borderId="35" xfId="0" applyNumberFormat="1" applyFont="1" applyFill="1" applyBorder="1" applyAlignment="1" applyProtection="1">
      <alignment horizontal="center"/>
      <protection locked="0"/>
    </xf>
    <xf numFmtId="0" fontId="3" fillId="0" borderId="37" xfId="0" applyFont="1" applyBorder="1" applyProtection="1">
      <protection locked="0"/>
    </xf>
    <xf numFmtId="0" fontId="1" fillId="13" borderId="35" xfId="0" applyFont="1" applyFill="1" applyBorder="1" applyAlignment="1" applyProtection="1">
      <alignment horizontal="center"/>
      <protection locked="0"/>
    </xf>
    <xf numFmtId="49" fontId="1" fillId="13" borderId="47" xfId="0" applyNumberFormat="1" applyFont="1" applyFill="1" applyBorder="1" applyAlignment="1" applyProtection="1">
      <alignment horizontal="center"/>
      <protection locked="0"/>
    </xf>
    <xf numFmtId="0" fontId="3" fillId="0" borderId="48" xfId="0" applyFont="1" applyBorder="1" applyProtection="1">
      <protection locked="0"/>
    </xf>
    <xf numFmtId="0" fontId="1" fillId="13" borderId="47" xfId="0" applyFont="1" applyFill="1" applyBorder="1" applyAlignment="1" applyProtection="1">
      <alignment horizontal="center"/>
      <protection locked="0"/>
    </xf>
    <xf numFmtId="0" fontId="8" fillId="0" borderId="89" xfId="0" applyFont="1" applyBorder="1" applyAlignment="1" applyProtection="1">
      <alignment horizontal="center" vertical="center"/>
    </xf>
    <xf numFmtId="0" fontId="8" fillId="0" borderId="93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8" fillId="0" borderId="97" xfId="0" applyFont="1" applyBorder="1" applyAlignment="1" applyProtection="1">
      <alignment horizontal="center" vertical="center"/>
    </xf>
    <xf numFmtId="0" fontId="8" fillId="0" borderId="100" xfId="0" applyFont="1" applyBorder="1" applyAlignment="1" applyProtection="1">
      <alignment horizontal="center" vertical="center"/>
    </xf>
    <xf numFmtId="0" fontId="8" fillId="0" borderId="94" xfId="0" applyFont="1" applyBorder="1" applyAlignment="1" applyProtection="1">
      <alignment horizontal="center" vertical="center"/>
    </xf>
    <xf numFmtId="0" fontId="8" fillId="0" borderId="68" xfId="0" applyFont="1" applyBorder="1" applyAlignment="1" applyProtection="1">
      <alignment horizontal="center" vertical="center"/>
    </xf>
    <xf numFmtId="0" fontId="8" fillId="0" borderId="91" xfId="0" applyFont="1" applyBorder="1" applyAlignment="1" applyProtection="1">
      <alignment horizontal="center" vertical="center"/>
    </xf>
    <xf numFmtId="0" fontId="8" fillId="0" borderId="59" xfId="0" applyFont="1" applyBorder="1" applyAlignment="1" applyProtection="1">
      <alignment horizontal="center" vertical="center"/>
    </xf>
    <xf numFmtId="0" fontId="1" fillId="0" borderId="89" xfId="0" applyFont="1" applyBorder="1" applyAlignment="1" applyProtection="1">
      <alignment horizontal="center" textRotation="90" wrapText="1"/>
    </xf>
    <xf numFmtId="0" fontId="1" fillId="0" borderId="93" xfId="0" applyFont="1" applyBorder="1" applyAlignment="1" applyProtection="1">
      <alignment horizontal="center" textRotation="90" wrapText="1"/>
    </xf>
    <xf numFmtId="0" fontId="1" fillId="0" borderId="24" xfId="0" applyFont="1" applyBorder="1" applyAlignment="1" applyProtection="1">
      <alignment horizontal="center" textRotation="90" wrapText="1"/>
    </xf>
    <xf numFmtId="0" fontId="1" fillId="0" borderId="97" xfId="0" applyFont="1" applyBorder="1" applyAlignment="1" applyProtection="1">
      <alignment horizontal="center" textRotation="90" wrapText="1"/>
    </xf>
    <xf numFmtId="0" fontId="1" fillId="0" borderId="100" xfId="0" applyFont="1" applyBorder="1" applyAlignment="1" applyProtection="1">
      <alignment horizontal="center" textRotation="90" wrapText="1"/>
    </xf>
    <xf numFmtId="0" fontId="1" fillId="0" borderId="94" xfId="0" applyFont="1" applyBorder="1" applyAlignment="1" applyProtection="1">
      <alignment horizontal="center" textRotation="90" wrapText="1"/>
    </xf>
    <xf numFmtId="0" fontId="1" fillId="0" borderId="207" xfId="0" applyFont="1" applyBorder="1" applyAlignment="1" applyProtection="1">
      <alignment horizontal="center" textRotation="90" wrapText="1"/>
    </xf>
    <xf numFmtId="0" fontId="1" fillId="0" borderId="111" xfId="0" applyFont="1" applyBorder="1" applyAlignment="1" applyProtection="1">
      <alignment horizontal="center" textRotation="90" wrapText="1"/>
    </xf>
    <xf numFmtId="0" fontId="1" fillId="0" borderId="144" xfId="0" applyFont="1" applyBorder="1" applyAlignment="1" applyProtection="1">
      <alignment horizontal="center" textRotation="90" wrapText="1"/>
    </xf>
    <xf numFmtId="49" fontId="1" fillId="0" borderId="85" xfId="0" applyNumberFormat="1" applyFont="1" applyFill="1" applyBorder="1" applyAlignment="1" applyProtection="1">
      <alignment horizontal="center"/>
      <protection locked="0"/>
    </xf>
    <xf numFmtId="49" fontId="1" fillId="0" borderId="56" xfId="0" applyNumberFormat="1" applyFont="1" applyFill="1" applyBorder="1" applyAlignment="1" applyProtection="1">
      <alignment horizontal="center"/>
      <protection locked="0"/>
    </xf>
    <xf numFmtId="49" fontId="1" fillId="0" borderId="54" xfId="0" applyNumberFormat="1" applyFont="1" applyFill="1" applyBorder="1" applyAlignment="1" applyProtection="1">
      <alignment horizontal="center"/>
      <protection locked="0"/>
    </xf>
    <xf numFmtId="0" fontId="1" fillId="0" borderId="85" xfId="0" applyFont="1" applyFill="1" applyBorder="1" applyAlignment="1" applyProtection="1">
      <alignment horizontal="center"/>
      <protection locked="0"/>
    </xf>
    <xf numFmtId="0" fontId="1" fillId="0" borderId="54" xfId="0" applyFont="1" applyFill="1" applyBorder="1" applyAlignment="1" applyProtection="1">
      <alignment horizontal="center"/>
      <protection locked="0"/>
    </xf>
    <xf numFmtId="2" fontId="1" fillId="9" borderId="21" xfId="0" applyNumberFormat="1" applyFont="1" applyFill="1" applyBorder="1" applyAlignment="1" applyProtection="1">
      <alignment horizontal="center"/>
    </xf>
    <xf numFmtId="2" fontId="3" fillId="0" borderId="22" xfId="0" applyNumberFormat="1" applyFont="1" applyBorder="1" applyProtection="1"/>
    <xf numFmtId="2" fontId="3" fillId="0" borderId="23" xfId="0" applyNumberFormat="1" applyFont="1" applyBorder="1" applyProtection="1"/>
    <xf numFmtId="0" fontId="5" fillId="3" borderId="4" xfId="0" applyFont="1" applyFill="1" applyBorder="1" applyAlignment="1" applyProtection="1">
      <alignment horizontal="center" vertical="center"/>
    </xf>
    <xf numFmtId="0" fontId="1" fillId="5" borderId="10" xfId="0" applyFont="1" applyFill="1" applyBorder="1" applyAlignment="1" applyProtection="1">
      <alignment horizontal="center" textRotation="90" wrapText="1"/>
    </xf>
    <xf numFmtId="0" fontId="3" fillId="0" borderId="20" xfId="0" applyFont="1" applyBorder="1" applyProtection="1"/>
    <xf numFmtId="0" fontId="3" fillId="0" borderId="29" xfId="0" applyFont="1" applyBorder="1" applyProtection="1"/>
    <xf numFmtId="0" fontId="1" fillId="6" borderId="7" xfId="0" applyFont="1" applyFill="1" applyBorder="1" applyAlignment="1" applyProtection="1">
      <alignment horizontal="center" textRotation="90" wrapText="1"/>
    </xf>
    <xf numFmtId="0" fontId="3" fillId="0" borderId="9" xfId="0" applyFont="1" applyBorder="1" applyProtection="1"/>
    <xf numFmtId="0" fontId="3" fillId="0" borderId="17" xfId="0" applyFont="1" applyBorder="1" applyProtection="1"/>
    <xf numFmtId="0" fontId="3" fillId="0" borderId="18" xfId="0" applyFont="1" applyBorder="1" applyProtection="1"/>
    <xf numFmtId="0" fontId="3" fillId="0" borderId="27" xfId="0" applyFont="1" applyBorder="1" applyProtection="1"/>
    <xf numFmtId="0" fontId="7" fillId="6" borderId="10" xfId="0" applyFont="1" applyFill="1" applyBorder="1" applyAlignment="1" applyProtection="1">
      <alignment horizontal="center" textRotation="90" wrapText="1"/>
    </xf>
    <xf numFmtId="0" fontId="3" fillId="0" borderId="31" xfId="0" applyFont="1" applyBorder="1" applyProtection="1"/>
    <xf numFmtId="0" fontId="5" fillId="2" borderId="7" xfId="0" applyFont="1" applyFill="1" applyBorder="1" applyAlignment="1" applyProtection="1">
      <alignment horizontal="center" wrapText="1"/>
    </xf>
    <xf numFmtId="0" fontId="3" fillId="0" borderId="8" xfId="0" applyFont="1" applyBorder="1" applyProtection="1"/>
    <xf numFmtId="0" fontId="5" fillId="0" borderId="0" xfId="0" applyFont="1" applyAlignment="1" applyProtection="1">
      <alignment horizontal="center"/>
      <protection locked="0"/>
    </xf>
    <xf numFmtId="0" fontId="1" fillId="9" borderId="21" xfId="0" applyFont="1" applyFill="1" applyBorder="1" applyAlignment="1" applyProtection="1">
      <alignment horizontal="center"/>
    </xf>
    <xf numFmtId="0" fontId="21" fillId="0" borderId="0" xfId="0" applyFont="1" applyAlignment="1" applyProtection="1"/>
    <xf numFmtId="0" fontId="1" fillId="0" borderId="0" xfId="0" applyFont="1" applyAlignment="1" applyProtection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CCFF"/>
      <color rgb="FFFFFF99"/>
      <color rgb="FFFFE697"/>
      <color rgb="FFFFD85B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0</xdr:colOff>
      <xdr:row>35</xdr:row>
      <xdr:rowOff>142875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26</xdr:col>
      <xdr:colOff>0</xdr:colOff>
      <xdr:row>35</xdr:row>
      <xdr:rowOff>142875</xdr:rowOff>
    </xdr:from>
    <xdr:ext cx="190500" cy="2667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4</xdr:col>
      <xdr:colOff>39618</xdr:colOff>
      <xdr:row>2</xdr:row>
      <xdr:rowOff>180975</xdr:rowOff>
    </xdr:to>
    <xdr:pic>
      <xdr:nvPicPr>
        <xdr:cNvPr id="4" name="Grafik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1125" cy="600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40</xdr:col>
      <xdr:colOff>114300</xdr:colOff>
      <xdr:row>11</xdr:row>
      <xdr:rowOff>95250</xdr:rowOff>
    </xdr:from>
    <xdr:ext cx="323850" cy="4000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8791575" y="2057400"/>
          <a:ext cx="323850" cy="400050"/>
          <a:chOff x="5188838" y="3584738"/>
          <a:chExt cx="314325" cy="390525"/>
        </a:xfrm>
      </xdr:grpSpPr>
      <xdr:cxnSp macro="">
        <xdr:nvCxnSpPr>
          <xdr:cNvPr id="4" name="Shape 4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 rot="10800000">
            <a:off x="5188838" y="3584738"/>
            <a:ext cx="314325" cy="3905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40</xdr:col>
      <xdr:colOff>114300</xdr:colOff>
      <xdr:row>10</xdr:row>
      <xdr:rowOff>104775</xdr:rowOff>
    </xdr:from>
    <xdr:ext cx="333375" cy="600075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8791575" y="1866900"/>
          <a:ext cx="333375" cy="600075"/>
          <a:chOff x="5184075" y="3484725"/>
          <a:chExt cx="323850" cy="590550"/>
        </a:xfrm>
      </xdr:grpSpPr>
      <xdr:cxnSp macro="">
        <xdr:nvCxnSpPr>
          <xdr:cNvPr id="5" name="Shape 5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CxnSpPr/>
        </xdr:nvCxnSpPr>
        <xdr:spPr>
          <a:xfrm rot="10800000">
            <a:off x="5184075" y="3484725"/>
            <a:ext cx="323850" cy="59055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6</xdr:col>
      <xdr:colOff>82550</xdr:colOff>
      <xdr:row>3</xdr:row>
      <xdr:rowOff>94615</xdr:rowOff>
    </xdr:to>
    <xdr:pic>
      <xdr:nvPicPr>
        <xdr:cNvPr id="6" name="Grafik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2725" cy="694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008"/>
  <sheetViews>
    <sheetView view="pageLayout" zoomScale="69" zoomScaleNormal="100" zoomScalePageLayoutView="69" workbookViewId="0">
      <selection activeCell="AA47" sqref="AA47"/>
    </sheetView>
  </sheetViews>
  <sheetFormatPr baseColWidth="10" defaultColWidth="14.42578125" defaultRowHeight="15" customHeight="1"/>
  <cols>
    <col min="1" max="1" width="3.140625" style="274" customWidth="1"/>
    <col min="2" max="2" width="5.85546875" style="274" customWidth="1"/>
    <col min="3" max="3" width="4.7109375" style="274" customWidth="1"/>
    <col min="4" max="6" width="5.28515625" style="274" customWidth="1"/>
    <col min="7" max="7" width="3.42578125" style="274" customWidth="1"/>
    <col min="8" max="8" width="3.7109375" style="274" customWidth="1"/>
    <col min="9" max="12" width="3.42578125" style="274" customWidth="1"/>
    <col min="13" max="14" width="5.28515625" style="274" customWidth="1"/>
    <col min="15" max="18" width="4" style="274" customWidth="1"/>
    <col min="19" max="19" width="5.28515625" style="274" customWidth="1"/>
    <col min="20" max="20" width="4" style="274" customWidth="1"/>
    <col min="21" max="21" width="3.42578125" style="274" customWidth="1"/>
    <col min="22" max="22" width="4" style="274" customWidth="1"/>
    <col min="23" max="23" width="3.42578125" style="274" customWidth="1"/>
    <col min="24" max="24" width="5.28515625" style="274" customWidth="1"/>
    <col min="25" max="25" width="5.140625" style="274" customWidth="1"/>
    <col min="26" max="28" width="4" style="274" customWidth="1"/>
    <col min="29" max="32" width="4.140625" style="274" customWidth="1"/>
    <col min="33" max="33" width="4" style="274" customWidth="1"/>
    <col min="34" max="34" width="4.85546875" style="274" customWidth="1"/>
    <col min="35" max="35" width="5.85546875" style="274" customWidth="1"/>
    <col min="36" max="36" width="3.85546875" style="274" customWidth="1"/>
    <col min="37" max="37" width="2.85546875" style="274" customWidth="1"/>
    <col min="38" max="38" width="5.7109375" style="274" customWidth="1"/>
    <col min="39" max="39" width="5.85546875" style="274" customWidth="1"/>
    <col min="40" max="40" width="6.28515625" style="274" customWidth="1"/>
    <col min="41" max="41" width="3.42578125" style="274" customWidth="1"/>
    <col min="42" max="43" width="11.42578125" style="274" hidden="1" customWidth="1"/>
    <col min="44" max="44" width="7.85546875" style="274" customWidth="1"/>
    <col min="45" max="45" width="4.85546875" style="274" customWidth="1"/>
    <col min="46" max="46" width="5" style="274" customWidth="1"/>
    <col min="47" max="47" width="6.7109375" style="274" customWidth="1"/>
    <col min="48" max="53" width="5.42578125" style="274" customWidth="1"/>
    <col min="54" max="16384" width="14.42578125" style="274"/>
  </cols>
  <sheetData>
    <row r="1" spans="1:61" ht="16.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 t="s">
        <v>106</v>
      </c>
      <c r="P1" s="4"/>
      <c r="Q1" s="4"/>
      <c r="R1" s="4"/>
      <c r="S1" s="4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5" t="s">
        <v>104</v>
      </c>
      <c r="AJ1" s="3"/>
      <c r="AK1" s="3"/>
      <c r="AL1" s="3"/>
      <c r="AM1" s="300"/>
      <c r="AN1" s="7"/>
      <c r="AO1" s="7"/>
      <c r="AP1" s="7"/>
      <c r="AQ1" s="7"/>
      <c r="AR1" s="7"/>
      <c r="AS1" s="7"/>
      <c r="AT1" s="7"/>
      <c r="AU1" s="7"/>
      <c r="AV1" s="3"/>
      <c r="AW1" s="3"/>
      <c r="AX1" s="3"/>
      <c r="AY1" s="3"/>
      <c r="AZ1" s="3"/>
      <c r="BA1" s="3"/>
    </row>
    <row r="2" spans="1:61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107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5" t="s">
        <v>105</v>
      </c>
      <c r="AJ2" s="3"/>
      <c r="AK2" s="3"/>
      <c r="AL2" s="3"/>
      <c r="AM2" s="300"/>
      <c r="AN2" s="7"/>
      <c r="AO2" s="7"/>
      <c r="AP2" s="7"/>
      <c r="AQ2" s="7"/>
      <c r="AR2" s="7"/>
      <c r="AS2" s="7"/>
      <c r="AT2" s="7"/>
      <c r="AU2" s="7"/>
      <c r="AV2" s="3"/>
      <c r="AW2" s="3"/>
      <c r="AX2" s="3"/>
      <c r="AY2" s="3"/>
      <c r="AZ2" s="3"/>
      <c r="BA2" s="3"/>
    </row>
    <row r="3" spans="1:61" ht="16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  <c r="Q3" s="4"/>
      <c r="R3" s="4"/>
      <c r="S3" s="4"/>
      <c r="T3" s="4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5" t="s">
        <v>109</v>
      </c>
      <c r="AJ3" s="3"/>
      <c r="AK3" s="3"/>
      <c r="AL3" s="3"/>
      <c r="AM3" s="300"/>
      <c r="AN3" s="7"/>
      <c r="AO3" s="7"/>
      <c r="AP3" s="7"/>
      <c r="AQ3" s="7"/>
      <c r="AR3" s="7"/>
      <c r="AS3" s="7"/>
      <c r="AT3" s="7"/>
      <c r="AU3" s="7"/>
      <c r="AV3" s="3"/>
      <c r="AW3" s="3"/>
      <c r="AX3" s="3"/>
      <c r="AY3" s="3"/>
      <c r="AZ3" s="3"/>
      <c r="BA3" s="3"/>
    </row>
    <row r="4" spans="1:61" ht="7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</row>
    <row r="5" spans="1:61" ht="15.75" customHeight="1">
      <c r="A5" s="439" t="s">
        <v>0</v>
      </c>
      <c r="B5" s="440"/>
      <c r="C5" s="440"/>
      <c r="D5" s="440"/>
      <c r="E5" s="440"/>
      <c r="F5" s="3"/>
      <c r="G5" s="441"/>
      <c r="H5" s="395"/>
      <c r="I5" s="395"/>
      <c r="J5" s="395"/>
      <c r="K5" s="395"/>
      <c r="L5" s="395"/>
      <c r="M5" s="395"/>
      <c r="N5" s="395"/>
      <c r="O5" s="395"/>
      <c r="P5" s="395"/>
      <c r="Q5" s="395"/>
      <c r="R5" s="395"/>
      <c r="S5" s="395"/>
      <c r="T5" s="395"/>
      <c r="U5" s="395"/>
      <c r="V5" s="395"/>
      <c r="W5" s="395"/>
      <c r="X5" s="395"/>
      <c r="Y5" s="396"/>
      <c r="Z5" s="3"/>
      <c r="AA5" s="3"/>
      <c r="AB5" s="457" t="s">
        <v>1</v>
      </c>
      <c r="AC5" s="440"/>
      <c r="AD5" s="440"/>
      <c r="AE5" s="440"/>
      <c r="AF5" s="440"/>
      <c r="AG5" s="440"/>
      <c r="AH5" s="440"/>
      <c r="AI5" s="440"/>
      <c r="AJ5" s="442"/>
      <c r="AK5" s="442"/>
      <c r="AL5" s="3"/>
      <c r="AM5" s="3"/>
      <c r="AN5" s="439" t="s">
        <v>2</v>
      </c>
      <c r="AO5" s="440"/>
      <c r="AP5" s="440"/>
      <c r="AQ5" s="440"/>
      <c r="AR5" s="440"/>
      <c r="AS5" s="397"/>
      <c r="AT5" s="396"/>
      <c r="AU5" s="3"/>
      <c r="AV5" s="3"/>
      <c r="AW5" s="5"/>
      <c r="AX5" s="3"/>
      <c r="AY5" s="3"/>
      <c r="AZ5" s="3"/>
      <c r="BB5" s="7"/>
      <c r="BC5" s="7"/>
      <c r="BD5" s="7"/>
      <c r="BE5" s="7"/>
      <c r="BF5" s="7"/>
      <c r="BG5" s="7"/>
      <c r="BH5" s="7"/>
      <c r="BI5" s="7"/>
    </row>
    <row r="6" spans="1:61" ht="7.5" customHeight="1">
      <c r="F6" s="3"/>
      <c r="Z6" s="83"/>
      <c r="AA6" s="83"/>
      <c r="AL6" s="83"/>
      <c r="AM6" s="83"/>
      <c r="AU6" s="83"/>
      <c r="AV6" s="84"/>
      <c r="AW6" s="5"/>
      <c r="AX6" s="3"/>
      <c r="AY6" s="3"/>
      <c r="AZ6" s="3"/>
      <c r="BB6" s="7"/>
      <c r="BC6" s="7"/>
      <c r="BD6" s="7"/>
      <c r="BE6" s="7"/>
      <c r="BF6" s="7"/>
      <c r="BG6" s="7"/>
      <c r="BH6" s="7"/>
      <c r="BI6" s="7"/>
    </row>
    <row r="7" spans="1:61" ht="15.75" customHeight="1">
      <c r="A7" s="439" t="s">
        <v>3</v>
      </c>
      <c r="B7" s="440"/>
      <c r="C7" s="3"/>
      <c r="D7" s="3"/>
      <c r="E7" s="3"/>
      <c r="F7" s="3"/>
      <c r="G7" s="441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5"/>
      <c r="X7" s="395"/>
      <c r="Y7" s="396"/>
      <c r="Z7" s="3"/>
      <c r="AA7" s="3"/>
      <c r="AB7" s="3"/>
      <c r="AC7" s="3"/>
      <c r="AD7" s="3"/>
      <c r="AE7" s="3"/>
      <c r="AF7" s="3"/>
      <c r="AG7" s="3"/>
      <c r="AH7" s="3"/>
      <c r="AI7" s="83"/>
      <c r="AJ7" s="83"/>
      <c r="AK7" s="83"/>
      <c r="AL7" s="83"/>
      <c r="AM7" s="83"/>
      <c r="AN7" s="439" t="s">
        <v>4</v>
      </c>
      <c r="AO7" s="440"/>
      <c r="AP7" s="440"/>
      <c r="AQ7" s="440"/>
      <c r="AR7" s="440"/>
      <c r="AS7" s="397"/>
      <c r="AT7" s="396"/>
      <c r="AU7" s="83"/>
      <c r="AV7" s="84"/>
      <c r="AW7" s="5"/>
      <c r="AX7" s="3"/>
      <c r="AY7" s="3"/>
      <c r="AZ7" s="3"/>
      <c r="BB7" s="7"/>
      <c r="BC7" s="7"/>
      <c r="BD7" s="7"/>
      <c r="BE7" s="7"/>
      <c r="BF7" s="7"/>
      <c r="BG7" s="7"/>
      <c r="BH7" s="7"/>
      <c r="BI7" s="7"/>
    </row>
    <row r="8" spans="1:61" ht="6.75" customHeight="1" thickBot="1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5"/>
      <c r="M8" s="85"/>
      <c r="N8" s="85"/>
      <c r="O8" s="85"/>
      <c r="P8" s="85"/>
      <c r="Q8" s="85"/>
      <c r="R8" s="84"/>
      <c r="S8" s="84"/>
      <c r="T8" s="85"/>
      <c r="U8" s="86"/>
      <c r="V8" s="33"/>
      <c r="W8" s="33"/>
      <c r="X8" s="33"/>
      <c r="Y8" s="33"/>
      <c r="Z8" s="33"/>
      <c r="AA8" s="33"/>
      <c r="AB8" s="86"/>
      <c r="AC8" s="86"/>
      <c r="AD8" s="86"/>
      <c r="AE8" s="86"/>
      <c r="AF8" s="86"/>
      <c r="AG8" s="86"/>
      <c r="AH8" s="87"/>
      <c r="AI8" s="84"/>
      <c r="AJ8" s="84"/>
      <c r="AK8" s="84"/>
      <c r="AL8" s="84"/>
      <c r="AM8" s="84"/>
      <c r="AN8" s="83"/>
      <c r="AO8" s="83"/>
      <c r="AP8" s="83"/>
      <c r="AQ8" s="83"/>
      <c r="AR8" s="83"/>
      <c r="AS8" s="84"/>
      <c r="AT8" s="84"/>
      <c r="AU8" s="84"/>
      <c r="AV8" s="84"/>
      <c r="AW8" s="84"/>
      <c r="AX8" s="84"/>
      <c r="AY8" s="84"/>
      <c r="AZ8" s="84"/>
      <c r="BA8" s="84"/>
    </row>
    <row r="9" spans="1:61" ht="14.25" customHeight="1" thickBot="1">
      <c r="A9" s="443" t="s">
        <v>8</v>
      </c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444"/>
      <c r="N9" s="282"/>
      <c r="O9" s="283"/>
      <c r="P9" s="283"/>
      <c r="Q9" s="283"/>
      <c r="R9" s="284"/>
      <c r="S9" s="284"/>
      <c r="T9" s="283"/>
      <c r="U9" s="285"/>
      <c r="V9" s="286"/>
      <c r="W9" s="286"/>
      <c r="X9" s="286"/>
      <c r="Y9" s="286"/>
      <c r="Z9" s="286"/>
      <c r="AA9" s="286"/>
      <c r="AB9" s="285"/>
      <c r="AC9" s="285"/>
      <c r="AD9" s="287"/>
      <c r="AE9" s="287"/>
      <c r="AF9" s="287"/>
      <c r="AG9" s="287"/>
      <c r="AH9" s="288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</row>
    <row r="10" spans="1:61" ht="12.75" customHeight="1" thickBot="1">
      <c r="A10" s="445" t="s">
        <v>12</v>
      </c>
      <c r="B10" s="323"/>
      <c r="C10" s="323"/>
      <c r="D10" s="289"/>
      <c r="E10" s="290"/>
      <c r="F10" s="290"/>
      <c r="G10" s="448" t="s">
        <v>13</v>
      </c>
      <c r="H10" s="323"/>
      <c r="I10" s="323"/>
      <c r="J10" s="323"/>
      <c r="K10" s="323"/>
      <c r="L10" s="323"/>
      <c r="M10" s="323"/>
      <c r="N10" s="449"/>
      <c r="O10" s="449"/>
      <c r="P10" s="449"/>
      <c r="Q10" s="449"/>
      <c r="R10" s="449"/>
      <c r="S10" s="291"/>
      <c r="T10" s="292"/>
      <c r="U10" s="292"/>
      <c r="V10" s="292"/>
      <c r="W10" s="292"/>
      <c r="X10" s="292"/>
      <c r="Y10" s="292"/>
      <c r="Z10" s="292"/>
      <c r="AA10" s="292"/>
      <c r="AB10" s="292"/>
      <c r="AC10" s="293"/>
      <c r="AD10" s="458" t="s">
        <v>118</v>
      </c>
      <c r="AE10" s="458"/>
      <c r="AF10" s="458"/>
      <c r="AG10" s="458"/>
      <c r="AH10" s="459"/>
      <c r="AI10" s="84"/>
      <c r="AJ10" s="84"/>
      <c r="AK10" s="87"/>
      <c r="AL10" s="452" t="s">
        <v>14</v>
      </c>
      <c r="AM10" s="302"/>
      <c r="AN10" s="302"/>
      <c r="AO10" s="302"/>
      <c r="AP10" s="302"/>
      <c r="AQ10" s="302"/>
      <c r="AR10" s="302"/>
      <c r="AS10" s="302"/>
      <c r="AT10" s="302"/>
      <c r="AU10" s="453"/>
      <c r="AV10" s="84"/>
      <c r="AW10" s="84"/>
      <c r="AX10" s="84"/>
      <c r="AY10" s="84"/>
      <c r="AZ10" s="84"/>
      <c r="BA10" s="84"/>
    </row>
    <row r="11" spans="1:61" ht="13.5" customHeight="1" thickBot="1">
      <c r="A11" s="446"/>
      <c r="B11" s="447"/>
      <c r="C11" s="315"/>
      <c r="D11" s="451" t="s">
        <v>16</v>
      </c>
      <c r="E11" s="326"/>
      <c r="F11" s="444"/>
      <c r="G11" s="450"/>
      <c r="H11" s="450"/>
      <c r="I11" s="450"/>
      <c r="J11" s="450"/>
      <c r="K11" s="450"/>
      <c r="L11" s="450"/>
      <c r="M11" s="450"/>
      <c r="N11" s="450"/>
      <c r="O11" s="450"/>
      <c r="P11" s="450"/>
      <c r="Q11" s="450"/>
      <c r="R11" s="450"/>
      <c r="S11" s="294"/>
      <c r="T11" s="451" t="s">
        <v>17</v>
      </c>
      <c r="U11" s="326"/>
      <c r="V11" s="326"/>
      <c r="W11" s="326"/>
      <c r="X11" s="326"/>
      <c r="Y11" s="326"/>
      <c r="Z11" s="326"/>
      <c r="AA11" s="326"/>
      <c r="AB11" s="326"/>
      <c r="AC11" s="444"/>
      <c r="AD11" s="460"/>
      <c r="AE11" s="460"/>
      <c r="AF11" s="460"/>
      <c r="AG11" s="460"/>
      <c r="AH11" s="461"/>
      <c r="AI11" s="33"/>
      <c r="AJ11" s="33"/>
      <c r="AK11" s="89"/>
      <c r="AL11" s="454" t="s">
        <v>19</v>
      </c>
      <c r="AM11" s="455"/>
      <c r="AN11" s="455"/>
      <c r="AO11" s="455"/>
      <c r="AP11" s="455"/>
      <c r="AQ11" s="456"/>
      <c r="AR11" s="70" t="s">
        <v>20</v>
      </c>
      <c r="AS11" s="71" t="s">
        <v>22</v>
      </c>
      <c r="AT11" s="72" t="s">
        <v>23</v>
      </c>
      <c r="AU11" s="73" t="s">
        <v>24</v>
      </c>
      <c r="AV11" s="3"/>
      <c r="AW11" s="3"/>
      <c r="AX11" s="3"/>
      <c r="AY11" s="3"/>
      <c r="AZ11" s="3"/>
      <c r="BA11" s="3"/>
    </row>
    <row r="12" spans="1:61" ht="13.5" customHeight="1">
      <c r="A12" s="384" t="s">
        <v>25</v>
      </c>
      <c r="B12" s="387" t="s">
        <v>26</v>
      </c>
      <c r="C12" s="388" t="s">
        <v>7</v>
      </c>
      <c r="D12" s="391" t="s">
        <v>27</v>
      </c>
      <c r="E12" s="392" t="s">
        <v>29</v>
      </c>
      <c r="F12" s="393" t="s">
        <v>30</v>
      </c>
      <c r="G12" s="382" t="s">
        <v>31</v>
      </c>
      <c r="H12" s="381" t="s">
        <v>32</v>
      </c>
      <c r="I12" s="381" t="s">
        <v>33</v>
      </c>
      <c r="J12" s="381" t="s">
        <v>34</v>
      </c>
      <c r="K12" s="381" t="s">
        <v>35</v>
      </c>
      <c r="L12" s="381" t="s">
        <v>36</v>
      </c>
      <c r="M12" s="380" t="s">
        <v>37</v>
      </c>
      <c r="N12" s="380" t="s">
        <v>40</v>
      </c>
      <c r="O12" s="381" t="s">
        <v>42</v>
      </c>
      <c r="P12" s="381" t="s">
        <v>43</v>
      </c>
      <c r="Q12" s="381" t="s">
        <v>45</v>
      </c>
      <c r="R12" s="381" t="s">
        <v>46</v>
      </c>
      <c r="S12" s="382" t="s">
        <v>47</v>
      </c>
      <c r="T12" s="376" t="s">
        <v>7</v>
      </c>
      <c r="U12" s="462" t="s">
        <v>48</v>
      </c>
      <c r="V12" s="376" t="s">
        <v>49</v>
      </c>
      <c r="W12" s="379" t="s">
        <v>50</v>
      </c>
      <c r="X12" s="379" t="s">
        <v>51</v>
      </c>
      <c r="Y12" s="379" t="s">
        <v>52</v>
      </c>
      <c r="Z12" s="376" t="s">
        <v>7</v>
      </c>
      <c r="AA12" s="381" t="s">
        <v>53</v>
      </c>
      <c r="AB12" s="376" t="s">
        <v>7</v>
      </c>
      <c r="AC12" s="472" t="s">
        <v>54</v>
      </c>
      <c r="AD12" s="481" t="s">
        <v>116</v>
      </c>
      <c r="AE12" s="336" t="s">
        <v>115</v>
      </c>
      <c r="AF12" s="336" t="s">
        <v>117</v>
      </c>
      <c r="AG12" s="475" t="s">
        <v>108</v>
      </c>
      <c r="AH12" s="478" t="s">
        <v>55</v>
      </c>
      <c r="AI12" s="357" t="s">
        <v>56</v>
      </c>
      <c r="AJ12" s="90"/>
      <c r="AK12" s="339" t="s">
        <v>57</v>
      </c>
      <c r="AL12" s="355" t="s">
        <v>59</v>
      </c>
      <c r="AM12" s="356"/>
      <c r="AN12" s="356"/>
      <c r="AO12" s="356"/>
      <c r="AP12" s="356"/>
      <c r="AQ12" s="356"/>
      <c r="AR12" s="91"/>
      <c r="AS12" s="92"/>
      <c r="AT12" s="93"/>
      <c r="AU12" s="77" t="e">
        <f t="shared" ref="AU12:AU40" si="0">AS12/AT12</f>
        <v>#DIV/0!</v>
      </c>
      <c r="AV12" s="3"/>
      <c r="AW12" s="3"/>
      <c r="AX12" s="3"/>
      <c r="AY12" s="3"/>
      <c r="AZ12" s="3"/>
      <c r="BA12" s="3"/>
    </row>
    <row r="13" spans="1:61" ht="13.5" customHeight="1">
      <c r="A13" s="385"/>
      <c r="B13" s="377"/>
      <c r="C13" s="389"/>
      <c r="D13" s="385"/>
      <c r="E13" s="377"/>
      <c r="F13" s="389"/>
      <c r="G13" s="383"/>
      <c r="H13" s="377"/>
      <c r="I13" s="377"/>
      <c r="J13" s="377"/>
      <c r="K13" s="377"/>
      <c r="L13" s="377"/>
      <c r="M13" s="377"/>
      <c r="N13" s="377"/>
      <c r="O13" s="377"/>
      <c r="P13" s="377"/>
      <c r="Q13" s="377"/>
      <c r="R13" s="377"/>
      <c r="S13" s="383"/>
      <c r="T13" s="377"/>
      <c r="U13" s="377"/>
      <c r="V13" s="377"/>
      <c r="W13" s="377"/>
      <c r="X13" s="377"/>
      <c r="Y13" s="377"/>
      <c r="Z13" s="377"/>
      <c r="AA13" s="377"/>
      <c r="AB13" s="377"/>
      <c r="AC13" s="473"/>
      <c r="AD13" s="482"/>
      <c r="AE13" s="337"/>
      <c r="AF13" s="337"/>
      <c r="AG13" s="476"/>
      <c r="AH13" s="479"/>
      <c r="AI13" s="324"/>
      <c r="AJ13" s="3"/>
      <c r="AK13" s="340"/>
      <c r="AL13" s="347" t="s">
        <v>62</v>
      </c>
      <c r="AM13" s="348"/>
      <c r="AN13" s="348"/>
      <c r="AO13" s="348"/>
      <c r="AP13" s="348"/>
      <c r="AQ13" s="348"/>
      <c r="AR13" s="94"/>
      <c r="AS13" s="95"/>
      <c r="AT13" s="96"/>
      <c r="AU13" s="78" t="e">
        <f t="shared" si="0"/>
        <v>#DIV/0!</v>
      </c>
      <c r="AV13" s="3"/>
      <c r="AW13" s="3"/>
      <c r="AX13" s="3"/>
      <c r="AY13" s="3"/>
      <c r="AZ13" s="3"/>
      <c r="BA13" s="3"/>
    </row>
    <row r="14" spans="1:61" ht="13.5" customHeight="1">
      <c r="A14" s="385"/>
      <c r="B14" s="377"/>
      <c r="C14" s="389"/>
      <c r="D14" s="385"/>
      <c r="E14" s="377"/>
      <c r="F14" s="389"/>
      <c r="G14" s="383"/>
      <c r="H14" s="377"/>
      <c r="I14" s="377"/>
      <c r="J14" s="377"/>
      <c r="K14" s="377"/>
      <c r="L14" s="377"/>
      <c r="M14" s="377"/>
      <c r="N14" s="377"/>
      <c r="O14" s="377"/>
      <c r="P14" s="377"/>
      <c r="Q14" s="377"/>
      <c r="R14" s="377"/>
      <c r="S14" s="383"/>
      <c r="T14" s="377"/>
      <c r="U14" s="377"/>
      <c r="V14" s="377"/>
      <c r="W14" s="377"/>
      <c r="X14" s="377"/>
      <c r="Y14" s="377"/>
      <c r="Z14" s="377"/>
      <c r="AA14" s="377"/>
      <c r="AB14" s="377"/>
      <c r="AC14" s="473"/>
      <c r="AD14" s="482"/>
      <c r="AE14" s="337"/>
      <c r="AF14" s="337"/>
      <c r="AG14" s="476"/>
      <c r="AH14" s="479"/>
      <c r="AI14" s="324"/>
      <c r="AJ14" s="3"/>
      <c r="AK14" s="340"/>
      <c r="AL14" s="347" t="s">
        <v>64</v>
      </c>
      <c r="AM14" s="348"/>
      <c r="AN14" s="348"/>
      <c r="AO14" s="348"/>
      <c r="AP14" s="348"/>
      <c r="AQ14" s="348"/>
      <c r="AR14" s="94"/>
      <c r="AS14" s="95"/>
      <c r="AT14" s="96"/>
      <c r="AU14" s="78" t="e">
        <f t="shared" si="0"/>
        <v>#DIV/0!</v>
      </c>
      <c r="AV14" s="3"/>
      <c r="AW14" s="3"/>
      <c r="AX14" s="3"/>
      <c r="AY14" s="3"/>
      <c r="AZ14" s="3"/>
      <c r="BA14" s="3"/>
    </row>
    <row r="15" spans="1:61" ht="13.5" customHeight="1">
      <c r="A15" s="385"/>
      <c r="B15" s="377"/>
      <c r="C15" s="389"/>
      <c r="D15" s="385"/>
      <c r="E15" s="377"/>
      <c r="F15" s="389"/>
      <c r="G15" s="383"/>
      <c r="H15" s="377"/>
      <c r="I15" s="377"/>
      <c r="J15" s="377"/>
      <c r="K15" s="377"/>
      <c r="L15" s="377"/>
      <c r="M15" s="377"/>
      <c r="N15" s="377"/>
      <c r="O15" s="377"/>
      <c r="P15" s="377"/>
      <c r="Q15" s="377"/>
      <c r="R15" s="377"/>
      <c r="S15" s="383"/>
      <c r="T15" s="377"/>
      <c r="U15" s="377"/>
      <c r="V15" s="377"/>
      <c r="W15" s="377"/>
      <c r="X15" s="377"/>
      <c r="Y15" s="377"/>
      <c r="Z15" s="377"/>
      <c r="AA15" s="377"/>
      <c r="AB15" s="377"/>
      <c r="AC15" s="473"/>
      <c r="AD15" s="482"/>
      <c r="AE15" s="337"/>
      <c r="AF15" s="337"/>
      <c r="AG15" s="476"/>
      <c r="AH15" s="479"/>
      <c r="AI15" s="324"/>
      <c r="AJ15" s="3"/>
      <c r="AK15" s="340"/>
      <c r="AL15" s="347" t="s">
        <v>53</v>
      </c>
      <c r="AM15" s="348"/>
      <c r="AN15" s="348"/>
      <c r="AO15" s="348"/>
      <c r="AP15" s="348"/>
      <c r="AQ15" s="348"/>
      <c r="AR15" s="94"/>
      <c r="AS15" s="95"/>
      <c r="AT15" s="96"/>
      <c r="AU15" s="78" t="e">
        <f t="shared" si="0"/>
        <v>#DIV/0!</v>
      </c>
      <c r="AV15" s="3"/>
      <c r="AW15" s="3"/>
      <c r="AX15" s="3"/>
      <c r="AY15" s="3"/>
      <c r="AZ15" s="3"/>
      <c r="BA15" s="3"/>
    </row>
    <row r="16" spans="1:61" ht="13.5" customHeight="1">
      <c r="A16" s="385"/>
      <c r="B16" s="377"/>
      <c r="C16" s="389"/>
      <c r="D16" s="385"/>
      <c r="E16" s="377"/>
      <c r="F16" s="389"/>
      <c r="G16" s="383"/>
      <c r="H16" s="377"/>
      <c r="I16" s="377"/>
      <c r="J16" s="377"/>
      <c r="K16" s="377"/>
      <c r="L16" s="377"/>
      <c r="M16" s="377"/>
      <c r="N16" s="377"/>
      <c r="O16" s="377"/>
      <c r="P16" s="377"/>
      <c r="Q16" s="377"/>
      <c r="R16" s="377"/>
      <c r="S16" s="383"/>
      <c r="T16" s="377"/>
      <c r="U16" s="377"/>
      <c r="V16" s="377"/>
      <c r="W16" s="377"/>
      <c r="X16" s="377"/>
      <c r="Y16" s="377"/>
      <c r="Z16" s="377"/>
      <c r="AA16" s="377"/>
      <c r="AB16" s="377"/>
      <c r="AC16" s="473"/>
      <c r="AD16" s="482"/>
      <c r="AE16" s="337"/>
      <c r="AF16" s="337"/>
      <c r="AG16" s="476"/>
      <c r="AH16" s="479"/>
      <c r="AI16" s="324"/>
      <c r="AJ16" s="3"/>
      <c r="AK16" s="340"/>
      <c r="AL16" s="347" t="s">
        <v>65</v>
      </c>
      <c r="AM16" s="348"/>
      <c r="AN16" s="348"/>
      <c r="AO16" s="348"/>
      <c r="AP16" s="348"/>
      <c r="AQ16" s="348"/>
      <c r="AR16" s="94"/>
      <c r="AS16" s="95"/>
      <c r="AT16" s="96"/>
      <c r="AU16" s="78" t="e">
        <f t="shared" si="0"/>
        <v>#DIV/0!</v>
      </c>
      <c r="AV16" s="3"/>
      <c r="AW16" s="3"/>
      <c r="AX16" s="3"/>
      <c r="AY16" s="3"/>
      <c r="AZ16" s="3"/>
      <c r="BA16" s="3"/>
    </row>
    <row r="17" spans="1:53" ht="13.5" customHeight="1">
      <c r="A17" s="385"/>
      <c r="B17" s="377"/>
      <c r="C17" s="389"/>
      <c r="D17" s="385"/>
      <c r="E17" s="377"/>
      <c r="F17" s="389"/>
      <c r="G17" s="383"/>
      <c r="H17" s="377"/>
      <c r="I17" s="377"/>
      <c r="J17" s="377"/>
      <c r="K17" s="377"/>
      <c r="L17" s="377"/>
      <c r="M17" s="377"/>
      <c r="N17" s="377"/>
      <c r="O17" s="377"/>
      <c r="P17" s="377"/>
      <c r="Q17" s="377"/>
      <c r="R17" s="377"/>
      <c r="S17" s="383"/>
      <c r="T17" s="377"/>
      <c r="U17" s="377"/>
      <c r="V17" s="377"/>
      <c r="W17" s="377"/>
      <c r="X17" s="377"/>
      <c r="Y17" s="377"/>
      <c r="Z17" s="377"/>
      <c r="AA17" s="377"/>
      <c r="AB17" s="377"/>
      <c r="AC17" s="473"/>
      <c r="AD17" s="482"/>
      <c r="AE17" s="337"/>
      <c r="AF17" s="337"/>
      <c r="AG17" s="476"/>
      <c r="AH17" s="479"/>
      <c r="AI17" s="324"/>
      <c r="AJ17" s="3"/>
      <c r="AK17" s="340"/>
      <c r="AL17" s="347" t="s">
        <v>124</v>
      </c>
      <c r="AM17" s="348"/>
      <c r="AN17" s="348"/>
      <c r="AO17" s="348"/>
      <c r="AP17" s="348"/>
      <c r="AQ17" s="348"/>
      <c r="AR17" s="94"/>
      <c r="AS17" s="95"/>
      <c r="AT17" s="96"/>
      <c r="AU17" s="78" t="e">
        <f t="shared" ref="AU17:AU25" si="1">AS17/AT17</f>
        <v>#DIV/0!</v>
      </c>
      <c r="AV17" s="3"/>
      <c r="AW17" s="3"/>
      <c r="AX17" s="3"/>
      <c r="AY17" s="3"/>
      <c r="AZ17" s="3"/>
      <c r="BA17" s="3"/>
    </row>
    <row r="18" spans="1:53" ht="13.5" customHeight="1">
      <c r="A18" s="385"/>
      <c r="B18" s="377"/>
      <c r="C18" s="389"/>
      <c r="D18" s="385"/>
      <c r="E18" s="377"/>
      <c r="F18" s="389"/>
      <c r="G18" s="383"/>
      <c r="H18" s="377"/>
      <c r="I18" s="377"/>
      <c r="J18" s="377"/>
      <c r="K18" s="377"/>
      <c r="L18" s="377"/>
      <c r="M18" s="377"/>
      <c r="N18" s="377"/>
      <c r="O18" s="377"/>
      <c r="P18" s="377"/>
      <c r="Q18" s="377"/>
      <c r="R18" s="377"/>
      <c r="S18" s="383"/>
      <c r="T18" s="377"/>
      <c r="U18" s="377"/>
      <c r="V18" s="377"/>
      <c r="W18" s="377"/>
      <c r="X18" s="377"/>
      <c r="Y18" s="377"/>
      <c r="Z18" s="377"/>
      <c r="AA18" s="377"/>
      <c r="AB18" s="377"/>
      <c r="AC18" s="473"/>
      <c r="AD18" s="482"/>
      <c r="AE18" s="337"/>
      <c r="AF18" s="337"/>
      <c r="AG18" s="476"/>
      <c r="AH18" s="479"/>
      <c r="AI18" s="324"/>
      <c r="AJ18" s="3"/>
      <c r="AK18" s="340"/>
      <c r="AL18" s="347" t="s">
        <v>69</v>
      </c>
      <c r="AM18" s="348"/>
      <c r="AN18" s="348"/>
      <c r="AO18" s="348"/>
      <c r="AP18" s="348"/>
      <c r="AQ18" s="348"/>
      <c r="AR18" s="94"/>
      <c r="AS18" s="95"/>
      <c r="AT18" s="96"/>
      <c r="AU18" s="78" t="e">
        <f t="shared" si="1"/>
        <v>#DIV/0!</v>
      </c>
      <c r="AV18" s="3"/>
      <c r="AW18" s="3"/>
      <c r="AX18" s="3"/>
      <c r="AY18" s="3"/>
      <c r="AZ18" s="3"/>
      <c r="BA18" s="3"/>
    </row>
    <row r="19" spans="1:53" ht="13.5" customHeight="1">
      <c r="A19" s="385"/>
      <c r="B19" s="377"/>
      <c r="C19" s="389"/>
      <c r="D19" s="385"/>
      <c r="E19" s="377"/>
      <c r="F19" s="389"/>
      <c r="G19" s="383"/>
      <c r="H19" s="377"/>
      <c r="I19" s="377"/>
      <c r="J19" s="377"/>
      <c r="K19" s="377"/>
      <c r="L19" s="377"/>
      <c r="M19" s="377"/>
      <c r="N19" s="377"/>
      <c r="O19" s="377"/>
      <c r="P19" s="377"/>
      <c r="Q19" s="377"/>
      <c r="R19" s="377"/>
      <c r="S19" s="383"/>
      <c r="T19" s="377"/>
      <c r="U19" s="377"/>
      <c r="V19" s="377"/>
      <c r="W19" s="377"/>
      <c r="X19" s="377"/>
      <c r="Y19" s="377"/>
      <c r="Z19" s="377"/>
      <c r="AA19" s="377"/>
      <c r="AB19" s="377"/>
      <c r="AC19" s="473"/>
      <c r="AD19" s="482"/>
      <c r="AE19" s="337"/>
      <c r="AF19" s="337"/>
      <c r="AG19" s="476"/>
      <c r="AH19" s="479"/>
      <c r="AI19" s="324"/>
      <c r="AJ19" s="3"/>
      <c r="AK19" s="340"/>
      <c r="AL19" s="358" t="s">
        <v>71</v>
      </c>
      <c r="AM19" s="359"/>
      <c r="AN19" s="359"/>
      <c r="AO19" s="359"/>
      <c r="AP19" s="276"/>
      <c r="AQ19" s="276"/>
      <c r="AR19" s="94"/>
      <c r="AS19" s="95"/>
      <c r="AT19" s="96"/>
      <c r="AU19" s="78" t="e">
        <f t="shared" si="1"/>
        <v>#DIV/0!</v>
      </c>
      <c r="AV19" s="3"/>
      <c r="AW19" s="3"/>
      <c r="AX19" s="3"/>
      <c r="AY19" s="3"/>
      <c r="AZ19" s="3"/>
      <c r="BA19" s="3"/>
    </row>
    <row r="20" spans="1:53" ht="12.75" customHeight="1" thickBot="1">
      <c r="A20" s="386"/>
      <c r="B20" s="378"/>
      <c r="C20" s="390"/>
      <c r="D20" s="386"/>
      <c r="E20" s="378"/>
      <c r="F20" s="390"/>
      <c r="G20" s="383"/>
      <c r="H20" s="378"/>
      <c r="I20" s="378"/>
      <c r="J20" s="378"/>
      <c r="K20" s="378"/>
      <c r="L20" s="378"/>
      <c r="M20" s="378"/>
      <c r="N20" s="378"/>
      <c r="O20" s="378"/>
      <c r="P20" s="378"/>
      <c r="Q20" s="378"/>
      <c r="R20" s="378"/>
      <c r="S20" s="383"/>
      <c r="T20" s="378"/>
      <c r="U20" s="378"/>
      <c r="V20" s="378"/>
      <c r="W20" s="378"/>
      <c r="X20" s="378"/>
      <c r="Y20" s="378"/>
      <c r="Z20" s="378"/>
      <c r="AA20" s="378"/>
      <c r="AB20" s="378"/>
      <c r="AC20" s="473"/>
      <c r="AD20" s="483"/>
      <c r="AE20" s="338"/>
      <c r="AF20" s="338"/>
      <c r="AG20" s="477"/>
      <c r="AH20" s="480"/>
      <c r="AI20" s="316"/>
      <c r="AJ20" s="3"/>
      <c r="AK20" s="340"/>
      <c r="AL20" s="349" t="s">
        <v>123</v>
      </c>
      <c r="AM20" s="350"/>
      <c r="AN20" s="350"/>
      <c r="AO20" s="351"/>
      <c r="AP20" s="277"/>
      <c r="AQ20" s="277"/>
      <c r="AR20" s="97"/>
      <c r="AS20" s="95"/>
      <c r="AT20" s="96"/>
      <c r="AU20" s="78" t="e">
        <f t="shared" si="1"/>
        <v>#DIV/0!</v>
      </c>
      <c r="AV20" s="3"/>
      <c r="AW20" s="3"/>
      <c r="AX20" s="3"/>
      <c r="AY20" s="3"/>
      <c r="AZ20" s="3"/>
      <c r="BA20" s="3"/>
    </row>
    <row r="21" spans="1:53" ht="13.5" customHeight="1">
      <c r="A21" s="98"/>
      <c r="B21" s="99"/>
      <c r="C21" s="100"/>
      <c r="D21" s="101"/>
      <c r="E21" s="102"/>
      <c r="F21" s="103"/>
      <c r="G21" s="104"/>
      <c r="H21" s="102"/>
      <c r="I21" s="102"/>
      <c r="J21" s="102"/>
      <c r="K21" s="102"/>
      <c r="L21" s="105"/>
      <c r="M21" s="106"/>
      <c r="N21" s="107"/>
      <c r="O21" s="108"/>
      <c r="P21" s="102"/>
      <c r="Q21" s="102"/>
      <c r="R21" s="109"/>
      <c r="S21" s="110"/>
      <c r="T21" s="105"/>
      <c r="U21" s="105"/>
      <c r="V21" s="105"/>
      <c r="W21" s="105"/>
      <c r="X21" s="105"/>
      <c r="Y21" s="105"/>
      <c r="Z21" s="99"/>
      <c r="AA21" s="102"/>
      <c r="AB21" s="99"/>
      <c r="AC21" s="111"/>
      <c r="AD21" s="112"/>
      <c r="AE21" s="113"/>
      <c r="AF21" s="113"/>
      <c r="AG21" s="114"/>
      <c r="AH21" s="115"/>
      <c r="AI21" s="52">
        <f>SUM(D21:S21)+AA21+AC21+(SUM(AD21:AH21))</f>
        <v>0</v>
      </c>
      <c r="AJ21" s="116"/>
      <c r="AK21" s="340"/>
      <c r="AL21" s="349" t="s">
        <v>81</v>
      </c>
      <c r="AM21" s="350"/>
      <c r="AN21" s="350"/>
      <c r="AO21" s="351"/>
      <c r="AP21" s="277"/>
      <c r="AQ21" s="277"/>
      <c r="AR21" s="94"/>
      <c r="AS21" s="95"/>
      <c r="AT21" s="96"/>
      <c r="AU21" s="78" t="e">
        <f t="shared" si="1"/>
        <v>#DIV/0!</v>
      </c>
      <c r="AV21" s="3"/>
      <c r="AW21" s="3"/>
      <c r="AX21" s="3"/>
      <c r="AY21" s="3"/>
      <c r="AZ21" s="3"/>
      <c r="BA21" s="3"/>
    </row>
    <row r="22" spans="1:53" ht="13.5" customHeight="1">
      <c r="A22" s="117"/>
      <c r="B22" s="118"/>
      <c r="C22" s="119"/>
      <c r="D22" s="120"/>
      <c r="E22" s="121"/>
      <c r="F22" s="122"/>
      <c r="G22" s="123"/>
      <c r="H22" s="121"/>
      <c r="I22" s="121"/>
      <c r="J22" s="121"/>
      <c r="K22" s="121"/>
      <c r="L22" s="124"/>
      <c r="M22" s="125"/>
      <c r="N22" s="126"/>
      <c r="O22" s="127"/>
      <c r="P22" s="121"/>
      <c r="Q22" s="121"/>
      <c r="R22" s="121"/>
      <c r="S22" s="128"/>
      <c r="T22" s="124"/>
      <c r="U22" s="124"/>
      <c r="V22" s="124"/>
      <c r="W22" s="124"/>
      <c r="X22" s="124"/>
      <c r="Y22" s="124"/>
      <c r="Z22" s="129"/>
      <c r="AA22" s="121"/>
      <c r="AB22" s="129"/>
      <c r="AC22" s="130"/>
      <c r="AD22" s="131"/>
      <c r="AE22" s="132"/>
      <c r="AF22" s="132"/>
      <c r="AG22" s="133"/>
      <c r="AH22" s="134"/>
      <c r="AI22" s="52">
        <f t="shared" ref="AI22:AI27" si="2">SUM(D22:S22)+AA22+AC22+(SUM(AD22:AH22))</f>
        <v>0</v>
      </c>
      <c r="AJ22" s="116"/>
      <c r="AK22" s="340"/>
      <c r="AL22" s="352" t="s">
        <v>83</v>
      </c>
      <c r="AM22" s="353"/>
      <c r="AN22" s="353"/>
      <c r="AO22" s="354"/>
      <c r="AP22" s="74"/>
      <c r="AQ22" s="74"/>
      <c r="AR22" s="94"/>
      <c r="AS22" s="95"/>
      <c r="AT22" s="96"/>
      <c r="AU22" s="78" t="e">
        <f t="shared" si="1"/>
        <v>#DIV/0!</v>
      </c>
      <c r="AV22" s="3"/>
      <c r="AW22" s="3"/>
      <c r="AX22" s="3"/>
      <c r="AY22" s="3"/>
      <c r="AZ22" s="3"/>
      <c r="BA22" s="3"/>
    </row>
    <row r="23" spans="1:53" ht="13.5" customHeight="1">
      <c r="A23" s="117"/>
      <c r="B23" s="118"/>
      <c r="C23" s="119"/>
      <c r="D23" s="120"/>
      <c r="E23" s="121"/>
      <c r="F23" s="122"/>
      <c r="G23" s="123"/>
      <c r="H23" s="121"/>
      <c r="I23" s="121"/>
      <c r="J23" s="121"/>
      <c r="K23" s="121"/>
      <c r="L23" s="124"/>
      <c r="M23" s="125"/>
      <c r="N23" s="126"/>
      <c r="O23" s="127"/>
      <c r="P23" s="121"/>
      <c r="Q23" s="121"/>
      <c r="R23" s="121"/>
      <c r="S23" s="128"/>
      <c r="T23" s="124"/>
      <c r="U23" s="124"/>
      <c r="V23" s="124"/>
      <c r="W23" s="124"/>
      <c r="X23" s="124"/>
      <c r="Y23" s="124"/>
      <c r="Z23" s="129"/>
      <c r="AA23" s="121"/>
      <c r="AB23" s="129"/>
      <c r="AC23" s="130"/>
      <c r="AD23" s="131"/>
      <c r="AE23" s="132"/>
      <c r="AF23" s="132"/>
      <c r="AG23" s="133"/>
      <c r="AH23" s="134"/>
      <c r="AI23" s="52">
        <f t="shared" si="2"/>
        <v>0</v>
      </c>
      <c r="AJ23" s="116"/>
      <c r="AK23" s="340"/>
      <c r="AL23" s="344" t="s">
        <v>84</v>
      </c>
      <c r="AM23" s="345"/>
      <c r="AN23" s="345"/>
      <c r="AO23" s="346"/>
      <c r="AP23" s="74"/>
      <c r="AQ23" s="74"/>
      <c r="AR23" s="94"/>
      <c r="AS23" s="95"/>
      <c r="AT23" s="96"/>
      <c r="AU23" s="78" t="e">
        <f t="shared" si="1"/>
        <v>#DIV/0!</v>
      </c>
      <c r="AV23" s="3"/>
      <c r="AW23" s="3"/>
      <c r="AX23" s="3"/>
      <c r="AY23" s="3"/>
      <c r="AZ23" s="3"/>
      <c r="BA23" s="3"/>
    </row>
    <row r="24" spans="1:53" ht="13.5" customHeight="1">
      <c r="A24" s="117"/>
      <c r="B24" s="118"/>
      <c r="C24" s="119"/>
      <c r="D24" s="120"/>
      <c r="E24" s="121"/>
      <c r="F24" s="122"/>
      <c r="G24" s="123"/>
      <c r="H24" s="121"/>
      <c r="I24" s="121"/>
      <c r="J24" s="121"/>
      <c r="K24" s="121"/>
      <c r="L24" s="124"/>
      <c r="M24" s="125"/>
      <c r="N24" s="126"/>
      <c r="O24" s="127"/>
      <c r="P24" s="121"/>
      <c r="Q24" s="121"/>
      <c r="R24" s="121"/>
      <c r="S24" s="128"/>
      <c r="T24" s="124"/>
      <c r="U24" s="124"/>
      <c r="V24" s="124"/>
      <c r="W24" s="124"/>
      <c r="X24" s="124"/>
      <c r="Y24" s="124"/>
      <c r="Z24" s="129"/>
      <c r="AA24" s="121"/>
      <c r="AB24" s="129"/>
      <c r="AC24" s="130"/>
      <c r="AD24" s="131"/>
      <c r="AE24" s="132"/>
      <c r="AF24" s="132"/>
      <c r="AG24" s="133"/>
      <c r="AH24" s="134"/>
      <c r="AI24" s="52">
        <f t="shared" si="2"/>
        <v>0</v>
      </c>
      <c r="AJ24" s="116"/>
      <c r="AK24" s="340"/>
      <c r="AL24" s="344" t="s">
        <v>85</v>
      </c>
      <c r="AM24" s="345"/>
      <c r="AN24" s="345"/>
      <c r="AO24" s="346"/>
      <c r="AP24" s="75"/>
      <c r="AQ24" s="75"/>
      <c r="AR24" s="94"/>
      <c r="AS24" s="95"/>
      <c r="AT24" s="96"/>
      <c r="AU24" s="78" t="e">
        <f t="shared" si="1"/>
        <v>#DIV/0!</v>
      </c>
      <c r="AV24" s="3"/>
      <c r="AW24" s="3"/>
      <c r="AX24" s="3"/>
      <c r="AY24" s="3"/>
      <c r="AZ24" s="3"/>
      <c r="BA24" s="3"/>
    </row>
    <row r="25" spans="1:53" ht="13.5" customHeight="1" thickBot="1">
      <c r="A25" s="117"/>
      <c r="B25" s="118"/>
      <c r="C25" s="119"/>
      <c r="D25" s="120"/>
      <c r="E25" s="121"/>
      <c r="F25" s="122"/>
      <c r="G25" s="123"/>
      <c r="H25" s="121"/>
      <c r="I25" s="121"/>
      <c r="J25" s="121"/>
      <c r="K25" s="121"/>
      <c r="L25" s="124"/>
      <c r="M25" s="125"/>
      <c r="N25" s="126"/>
      <c r="O25" s="127"/>
      <c r="P25" s="121"/>
      <c r="Q25" s="121"/>
      <c r="R25" s="121"/>
      <c r="S25" s="128"/>
      <c r="T25" s="124"/>
      <c r="U25" s="124"/>
      <c r="V25" s="124"/>
      <c r="W25" s="124"/>
      <c r="X25" s="124"/>
      <c r="Y25" s="124"/>
      <c r="Z25" s="129"/>
      <c r="AA25" s="121"/>
      <c r="AB25" s="129"/>
      <c r="AC25" s="130"/>
      <c r="AD25" s="131"/>
      <c r="AE25" s="132"/>
      <c r="AF25" s="132"/>
      <c r="AG25" s="133"/>
      <c r="AH25" s="134"/>
      <c r="AI25" s="52">
        <f t="shared" si="2"/>
        <v>0</v>
      </c>
      <c r="AJ25" s="116"/>
      <c r="AK25" s="341"/>
      <c r="AL25" s="360" t="s">
        <v>86</v>
      </c>
      <c r="AM25" s="361"/>
      <c r="AN25" s="361"/>
      <c r="AO25" s="362"/>
      <c r="AP25" s="76"/>
      <c r="AQ25" s="76"/>
      <c r="AR25" s="136"/>
      <c r="AS25" s="137"/>
      <c r="AT25" s="138"/>
      <c r="AU25" s="79" t="e">
        <f t="shared" si="1"/>
        <v>#DIV/0!</v>
      </c>
      <c r="AV25" s="3"/>
      <c r="AW25" s="3"/>
      <c r="AX25" s="3"/>
      <c r="AY25" s="3"/>
      <c r="AZ25" s="3"/>
      <c r="BA25" s="3"/>
    </row>
    <row r="26" spans="1:53" ht="13.5" customHeight="1">
      <c r="A26" s="117"/>
      <c r="B26" s="118"/>
      <c r="C26" s="119"/>
      <c r="D26" s="120"/>
      <c r="E26" s="121"/>
      <c r="F26" s="122"/>
      <c r="G26" s="123"/>
      <c r="H26" s="121"/>
      <c r="I26" s="121"/>
      <c r="J26" s="121"/>
      <c r="K26" s="121"/>
      <c r="L26" s="124"/>
      <c r="M26" s="125"/>
      <c r="N26" s="126"/>
      <c r="O26" s="127"/>
      <c r="P26" s="121"/>
      <c r="Q26" s="121"/>
      <c r="R26" s="121"/>
      <c r="S26" s="128"/>
      <c r="T26" s="124"/>
      <c r="U26" s="124"/>
      <c r="V26" s="124"/>
      <c r="W26" s="124"/>
      <c r="X26" s="124"/>
      <c r="Y26" s="124"/>
      <c r="Z26" s="129"/>
      <c r="AA26" s="121"/>
      <c r="AB26" s="129"/>
      <c r="AC26" s="130"/>
      <c r="AD26" s="131"/>
      <c r="AE26" s="132"/>
      <c r="AF26" s="132"/>
      <c r="AG26" s="133"/>
      <c r="AH26" s="139"/>
      <c r="AI26" s="52">
        <f t="shared" si="2"/>
        <v>0</v>
      </c>
      <c r="AJ26" s="116"/>
      <c r="AK26" s="339" t="s">
        <v>87</v>
      </c>
      <c r="AL26" s="342"/>
      <c r="AM26" s="343"/>
      <c r="AN26" s="343"/>
      <c r="AO26" s="343"/>
      <c r="AP26" s="343"/>
      <c r="AQ26" s="343"/>
      <c r="AR26" s="140"/>
      <c r="AS26" s="141"/>
      <c r="AT26" s="142"/>
      <c r="AU26" s="80" t="e">
        <f t="shared" ref="AU26:AU27" si="3">AS26/AT26</f>
        <v>#DIV/0!</v>
      </c>
      <c r="AV26" s="3"/>
      <c r="AW26" s="3"/>
      <c r="AX26" s="3"/>
      <c r="AY26" s="3"/>
      <c r="AZ26" s="3"/>
      <c r="BA26" s="3"/>
    </row>
    <row r="27" spans="1:53" ht="13.5" customHeight="1" thickBot="1">
      <c r="A27" s="143"/>
      <c r="B27" s="144"/>
      <c r="C27" s="145"/>
      <c r="D27" s="146"/>
      <c r="E27" s="147"/>
      <c r="F27" s="148"/>
      <c r="G27" s="149"/>
      <c r="H27" s="147"/>
      <c r="I27" s="147"/>
      <c r="J27" s="147"/>
      <c r="K27" s="147"/>
      <c r="L27" s="150"/>
      <c r="M27" s="151"/>
      <c r="N27" s="152"/>
      <c r="O27" s="153"/>
      <c r="P27" s="147"/>
      <c r="Q27" s="147"/>
      <c r="R27" s="147"/>
      <c r="S27" s="154"/>
      <c r="T27" s="150"/>
      <c r="U27" s="150"/>
      <c r="V27" s="150"/>
      <c r="W27" s="150"/>
      <c r="X27" s="150"/>
      <c r="Y27" s="150"/>
      <c r="Z27" s="144"/>
      <c r="AA27" s="147"/>
      <c r="AB27" s="144"/>
      <c r="AC27" s="155"/>
      <c r="AD27" s="156"/>
      <c r="AE27" s="157"/>
      <c r="AF27" s="157"/>
      <c r="AG27" s="133"/>
      <c r="AH27" s="139"/>
      <c r="AI27" s="53">
        <f t="shared" si="2"/>
        <v>0</v>
      </c>
      <c r="AJ27" s="116"/>
      <c r="AK27" s="340"/>
      <c r="AL27" s="328"/>
      <c r="AM27" s="329"/>
      <c r="AN27" s="329"/>
      <c r="AO27" s="329"/>
      <c r="AP27" s="329"/>
      <c r="AQ27" s="329"/>
      <c r="AR27" s="94"/>
      <c r="AS27" s="95"/>
      <c r="AT27" s="96"/>
      <c r="AU27" s="78" t="e">
        <f t="shared" si="3"/>
        <v>#DIV/0!</v>
      </c>
      <c r="AV27" s="3"/>
      <c r="AW27" s="3"/>
      <c r="AX27" s="3"/>
      <c r="AY27" s="3"/>
      <c r="AZ27" s="3"/>
      <c r="BA27" s="3"/>
    </row>
    <row r="28" spans="1:53" ht="13.5" customHeight="1">
      <c r="A28" s="98"/>
      <c r="B28" s="99"/>
      <c r="C28" s="100"/>
      <c r="D28" s="101"/>
      <c r="E28" s="102"/>
      <c r="F28" s="103"/>
      <c r="G28" s="104"/>
      <c r="H28" s="102"/>
      <c r="I28" s="102"/>
      <c r="J28" s="102"/>
      <c r="K28" s="102"/>
      <c r="L28" s="105"/>
      <c r="M28" s="102"/>
      <c r="N28" s="105"/>
      <c r="O28" s="108"/>
      <c r="P28" s="102"/>
      <c r="Q28" s="102"/>
      <c r="R28" s="102"/>
      <c r="S28" s="158"/>
      <c r="T28" s="99"/>
      <c r="U28" s="159"/>
      <c r="V28" s="99"/>
      <c r="W28" s="160"/>
      <c r="X28" s="160"/>
      <c r="Y28" s="105"/>
      <c r="Z28" s="99"/>
      <c r="AA28" s="102"/>
      <c r="AB28" s="99"/>
      <c r="AC28" s="111"/>
      <c r="AD28" s="112"/>
      <c r="AE28" s="161"/>
      <c r="AF28" s="113"/>
      <c r="AG28" s="114"/>
      <c r="AH28" s="162"/>
      <c r="AI28" s="54">
        <f>SUM(D28:S28)+U28 +W28+X28+AA28+AC28+AD28+AF28+AG28+AH28</f>
        <v>0</v>
      </c>
      <c r="AJ28" s="116"/>
      <c r="AK28" s="340"/>
      <c r="AL28" s="328"/>
      <c r="AM28" s="329"/>
      <c r="AN28" s="329"/>
      <c r="AO28" s="329"/>
      <c r="AP28" s="329"/>
      <c r="AQ28" s="329"/>
      <c r="AR28" s="94"/>
      <c r="AS28" s="95"/>
      <c r="AT28" s="96"/>
      <c r="AU28" s="78" t="e">
        <f t="shared" si="0"/>
        <v>#DIV/0!</v>
      </c>
      <c r="AV28" s="3"/>
      <c r="AW28" s="3"/>
      <c r="AX28" s="3"/>
      <c r="AY28" s="3"/>
      <c r="AZ28" s="3"/>
      <c r="BA28" s="3"/>
    </row>
    <row r="29" spans="1:53" ht="13.5" customHeight="1">
      <c r="A29" s="163"/>
      <c r="B29" s="164"/>
      <c r="C29" s="165"/>
      <c r="D29" s="166"/>
      <c r="E29" s="167"/>
      <c r="F29" s="39"/>
      <c r="G29" s="168"/>
      <c r="H29" s="167"/>
      <c r="I29" s="167"/>
      <c r="J29" s="167"/>
      <c r="K29" s="167"/>
      <c r="L29" s="124"/>
      <c r="M29" s="121"/>
      <c r="N29" s="124"/>
      <c r="O29" s="127"/>
      <c r="P29" s="121"/>
      <c r="Q29" s="121"/>
      <c r="R29" s="121"/>
      <c r="S29" s="169"/>
      <c r="T29" s="129"/>
      <c r="U29" s="170"/>
      <c r="V29" s="129"/>
      <c r="W29" s="171"/>
      <c r="X29" s="171"/>
      <c r="Y29" s="124"/>
      <c r="Z29" s="129"/>
      <c r="AA29" s="126"/>
      <c r="AB29" s="129"/>
      <c r="AC29" s="172"/>
      <c r="AD29" s="173"/>
      <c r="AE29" s="174"/>
      <c r="AF29" s="175"/>
      <c r="AG29" s="133"/>
      <c r="AH29" s="176"/>
      <c r="AI29" s="55">
        <f t="shared" ref="AI29:AI30" si="4">SUM(D29:S29)+U29 +W29+X29+AA29+AC29+AD29+AF29+AG29+AH29</f>
        <v>0</v>
      </c>
      <c r="AJ29" s="116"/>
      <c r="AK29" s="340"/>
      <c r="AL29" s="328"/>
      <c r="AM29" s="329"/>
      <c r="AN29" s="329"/>
      <c r="AO29" s="329"/>
      <c r="AP29" s="329"/>
      <c r="AQ29" s="329"/>
      <c r="AR29" s="94"/>
      <c r="AS29" s="95"/>
      <c r="AT29" s="96"/>
      <c r="AU29" s="78" t="e">
        <f t="shared" si="0"/>
        <v>#DIV/0!</v>
      </c>
      <c r="AV29" s="3"/>
      <c r="AW29" s="3"/>
      <c r="AX29" s="3"/>
      <c r="AY29" s="3"/>
      <c r="AZ29" s="3"/>
      <c r="BA29" s="3"/>
    </row>
    <row r="30" spans="1:53" ht="13.5" customHeight="1">
      <c r="A30" s="177"/>
      <c r="B30" s="178"/>
      <c r="C30" s="179"/>
      <c r="D30" s="120"/>
      <c r="E30" s="121"/>
      <c r="F30" s="122"/>
      <c r="G30" s="123"/>
      <c r="H30" s="121"/>
      <c r="I30" s="121"/>
      <c r="J30" s="121"/>
      <c r="K30" s="121"/>
      <c r="L30" s="124"/>
      <c r="M30" s="121"/>
      <c r="N30" s="124"/>
      <c r="O30" s="127"/>
      <c r="P30" s="121"/>
      <c r="Q30" s="121"/>
      <c r="R30" s="121"/>
      <c r="S30" s="169"/>
      <c r="T30" s="129"/>
      <c r="U30" s="170"/>
      <c r="V30" s="129"/>
      <c r="W30" s="171"/>
      <c r="X30" s="171"/>
      <c r="Y30" s="124"/>
      <c r="Z30" s="129"/>
      <c r="AA30" s="126"/>
      <c r="AB30" s="129"/>
      <c r="AC30" s="172"/>
      <c r="AD30" s="173"/>
      <c r="AE30" s="174"/>
      <c r="AF30" s="175"/>
      <c r="AG30" s="133"/>
      <c r="AH30" s="176"/>
      <c r="AI30" s="55">
        <f t="shared" si="4"/>
        <v>0</v>
      </c>
      <c r="AJ30" s="116"/>
      <c r="AK30" s="340"/>
      <c r="AL30" s="328"/>
      <c r="AM30" s="329"/>
      <c r="AN30" s="329"/>
      <c r="AO30" s="329"/>
      <c r="AP30" s="135"/>
      <c r="AQ30" s="135"/>
      <c r="AR30" s="94"/>
      <c r="AS30" s="95"/>
      <c r="AT30" s="96"/>
      <c r="AU30" s="78" t="e">
        <f t="shared" si="0"/>
        <v>#DIV/0!</v>
      </c>
      <c r="AV30" s="3"/>
      <c r="AW30" s="3"/>
      <c r="AX30" s="3"/>
      <c r="AY30" s="3"/>
      <c r="AZ30" s="3"/>
      <c r="BA30" s="3"/>
    </row>
    <row r="31" spans="1:53" ht="13.5" customHeight="1">
      <c r="A31" s="117"/>
      <c r="B31" s="180"/>
      <c r="C31" s="181"/>
      <c r="D31" s="120"/>
      <c r="E31" s="121"/>
      <c r="F31" s="122"/>
      <c r="G31" s="123"/>
      <c r="H31" s="121"/>
      <c r="I31" s="121"/>
      <c r="J31" s="121"/>
      <c r="K31" s="121"/>
      <c r="L31" s="124"/>
      <c r="M31" s="121"/>
      <c r="N31" s="124"/>
      <c r="O31" s="127"/>
      <c r="P31" s="121"/>
      <c r="Q31" s="121"/>
      <c r="R31" s="121"/>
      <c r="S31" s="169"/>
      <c r="T31" s="124"/>
      <c r="U31" s="124"/>
      <c r="V31" s="124"/>
      <c r="W31" s="124"/>
      <c r="X31" s="124"/>
      <c r="Y31" s="124"/>
      <c r="Z31" s="129"/>
      <c r="AA31" s="126"/>
      <c r="AB31" s="129"/>
      <c r="AC31" s="172"/>
      <c r="AD31" s="173"/>
      <c r="AE31" s="174"/>
      <c r="AF31" s="175"/>
      <c r="AG31" s="133"/>
      <c r="AH31" s="176"/>
      <c r="AI31" s="56">
        <f>SUM(D31:S31)+AA31+AC31+AD31+AF31+AG31+AH31</f>
        <v>0</v>
      </c>
      <c r="AJ31" s="116"/>
      <c r="AK31" s="340"/>
      <c r="AL31" s="330"/>
      <c r="AM31" s="331"/>
      <c r="AN31" s="331"/>
      <c r="AO31" s="332"/>
      <c r="AP31" s="135"/>
      <c r="AQ31" s="135"/>
      <c r="AR31" s="94"/>
      <c r="AS31" s="95"/>
      <c r="AT31" s="96"/>
      <c r="AU31" s="78" t="e">
        <f t="shared" si="0"/>
        <v>#DIV/0!</v>
      </c>
      <c r="AV31" s="3"/>
      <c r="AW31" s="3"/>
      <c r="AX31" s="3"/>
      <c r="AY31" s="3"/>
      <c r="AZ31" s="3"/>
      <c r="BA31" s="3"/>
    </row>
    <row r="32" spans="1:53" ht="13.5" customHeight="1">
      <c r="A32" s="163"/>
      <c r="B32" s="182"/>
      <c r="C32" s="183"/>
      <c r="D32" s="166"/>
      <c r="E32" s="167"/>
      <c r="F32" s="39"/>
      <c r="G32" s="168"/>
      <c r="H32" s="167"/>
      <c r="I32" s="167"/>
      <c r="J32" s="167"/>
      <c r="K32" s="167"/>
      <c r="L32" s="184"/>
      <c r="M32" s="167"/>
      <c r="N32" s="184"/>
      <c r="O32" s="185"/>
      <c r="P32" s="167"/>
      <c r="Q32" s="167"/>
      <c r="R32" s="167"/>
      <c r="S32" s="186"/>
      <c r="T32" s="184"/>
      <c r="U32" s="184"/>
      <c r="V32" s="184"/>
      <c r="W32" s="184"/>
      <c r="X32" s="184"/>
      <c r="Y32" s="184"/>
      <c r="Z32" s="187"/>
      <c r="AA32" s="188"/>
      <c r="AB32" s="187"/>
      <c r="AC32" s="189"/>
      <c r="AD32" s="173"/>
      <c r="AE32" s="174"/>
      <c r="AF32" s="175"/>
      <c r="AG32" s="133"/>
      <c r="AH32" s="176"/>
      <c r="AI32" s="56">
        <f t="shared" ref="AI32:AI34" si="5">SUM(D32:S32)+AA32+AC32+AD32+AF32+AG32+AH32</f>
        <v>0</v>
      </c>
      <c r="AJ32" s="116"/>
      <c r="AK32" s="340"/>
      <c r="AL32" s="330"/>
      <c r="AM32" s="331"/>
      <c r="AN32" s="331"/>
      <c r="AO32" s="332"/>
      <c r="AP32" s="135"/>
      <c r="AQ32" s="135"/>
      <c r="AR32" s="94"/>
      <c r="AS32" s="95"/>
      <c r="AT32" s="96"/>
      <c r="AU32" s="78" t="e">
        <f t="shared" si="0"/>
        <v>#DIV/0!</v>
      </c>
      <c r="AV32" s="3"/>
      <c r="AW32" s="3"/>
      <c r="AX32" s="3"/>
      <c r="AY32" s="3"/>
      <c r="AZ32" s="3"/>
      <c r="BA32" s="3"/>
    </row>
    <row r="33" spans="1:53" ht="13.5" customHeight="1">
      <c r="A33" s="190"/>
      <c r="B33" s="191"/>
      <c r="C33" s="192"/>
      <c r="D33" s="166"/>
      <c r="E33" s="167"/>
      <c r="F33" s="39"/>
      <c r="G33" s="168"/>
      <c r="H33" s="167"/>
      <c r="I33" s="167"/>
      <c r="J33" s="167"/>
      <c r="K33" s="167"/>
      <c r="L33" s="184"/>
      <c r="M33" s="167"/>
      <c r="N33" s="184"/>
      <c r="O33" s="185"/>
      <c r="P33" s="167"/>
      <c r="Q33" s="167"/>
      <c r="R33" s="167"/>
      <c r="S33" s="186"/>
      <c r="T33" s="184"/>
      <c r="U33" s="184"/>
      <c r="V33" s="184"/>
      <c r="W33" s="184"/>
      <c r="X33" s="184"/>
      <c r="Y33" s="184"/>
      <c r="Z33" s="187"/>
      <c r="AA33" s="188"/>
      <c r="AB33" s="187"/>
      <c r="AC33" s="189"/>
      <c r="AD33" s="173"/>
      <c r="AE33" s="174"/>
      <c r="AF33" s="175"/>
      <c r="AG33" s="133"/>
      <c r="AH33" s="176"/>
      <c r="AI33" s="56">
        <f t="shared" si="5"/>
        <v>0</v>
      </c>
      <c r="AJ33" s="116"/>
      <c r="AK33" s="340"/>
      <c r="AL33" s="330"/>
      <c r="AM33" s="331"/>
      <c r="AN33" s="331"/>
      <c r="AO33" s="332"/>
      <c r="AP33" s="135"/>
      <c r="AQ33" s="135"/>
      <c r="AR33" s="94"/>
      <c r="AS33" s="95"/>
      <c r="AT33" s="96"/>
      <c r="AU33" s="78" t="e">
        <f t="shared" si="0"/>
        <v>#DIV/0!</v>
      </c>
      <c r="AV33" s="3"/>
      <c r="AW33" s="3"/>
      <c r="AX33" s="3"/>
      <c r="AY33" s="3"/>
      <c r="AZ33" s="3"/>
      <c r="BA33" s="3"/>
    </row>
    <row r="34" spans="1:53" ht="13.5" customHeight="1" thickBot="1">
      <c r="A34" s="193"/>
      <c r="B34" s="194"/>
      <c r="C34" s="195"/>
      <c r="D34" s="146"/>
      <c r="E34" s="147"/>
      <c r="F34" s="148"/>
      <c r="G34" s="149"/>
      <c r="H34" s="147"/>
      <c r="I34" s="147"/>
      <c r="J34" s="147"/>
      <c r="K34" s="147"/>
      <c r="L34" s="150"/>
      <c r="M34" s="147"/>
      <c r="N34" s="150"/>
      <c r="O34" s="153"/>
      <c r="P34" s="147"/>
      <c r="Q34" s="147"/>
      <c r="R34" s="147"/>
      <c r="S34" s="196"/>
      <c r="T34" s="150"/>
      <c r="U34" s="150"/>
      <c r="V34" s="150"/>
      <c r="W34" s="150"/>
      <c r="X34" s="150"/>
      <c r="Y34" s="150"/>
      <c r="Z34" s="144"/>
      <c r="AA34" s="152"/>
      <c r="AB34" s="144"/>
      <c r="AC34" s="197"/>
      <c r="AD34" s="198"/>
      <c r="AE34" s="199"/>
      <c r="AF34" s="200"/>
      <c r="AG34" s="201"/>
      <c r="AH34" s="202"/>
      <c r="AI34" s="57">
        <f t="shared" si="5"/>
        <v>0</v>
      </c>
      <c r="AJ34" s="116"/>
      <c r="AK34" s="340"/>
      <c r="AL34" s="330"/>
      <c r="AM34" s="331"/>
      <c r="AN34" s="331"/>
      <c r="AO34" s="332"/>
      <c r="AP34" s="135"/>
      <c r="AQ34" s="135"/>
      <c r="AR34" s="94"/>
      <c r="AS34" s="95"/>
      <c r="AT34" s="96"/>
      <c r="AU34" s="78" t="e">
        <f t="shared" si="0"/>
        <v>#DIV/0!</v>
      </c>
      <c r="AV34" s="3"/>
      <c r="AW34" s="3"/>
      <c r="AX34" s="3"/>
      <c r="AY34" s="3"/>
      <c r="AZ34" s="3"/>
      <c r="BA34" s="3"/>
    </row>
    <row r="35" spans="1:53" ht="13.5" customHeight="1">
      <c r="A35" s="98"/>
      <c r="B35" s="203"/>
      <c r="C35" s="204"/>
      <c r="D35" s="101"/>
      <c r="E35" s="102"/>
      <c r="F35" s="103"/>
      <c r="G35" s="104"/>
      <c r="H35" s="102"/>
      <c r="I35" s="102"/>
      <c r="J35" s="102"/>
      <c r="K35" s="102"/>
      <c r="L35" s="102"/>
      <c r="M35" s="205"/>
      <c r="N35" s="105"/>
      <c r="O35" s="108"/>
      <c r="P35" s="102"/>
      <c r="Q35" s="102"/>
      <c r="R35" s="102"/>
      <c r="S35" s="158"/>
      <c r="T35" s="99"/>
      <c r="U35" s="159"/>
      <c r="V35" s="99"/>
      <c r="W35" s="160"/>
      <c r="X35" s="105"/>
      <c r="Y35" s="160"/>
      <c r="Z35" s="99"/>
      <c r="AA35" s="102"/>
      <c r="AB35" s="99"/>
      <c r="AC35" s="111"/>
      <c r="AD35" s="206"/>
      <c r="AE35" s="207"/>
      <c r="AF35" s="208"/>
      <c r="AG35" s="209"/>
      <c r="AH35" s="210"/>
      <c r="AI35" s="58">
        <f>SUM(D35:S35)+AA35+AC35+U35+W35+Y35+AD35+AF35+AG35+AH35</f>
        <v>0</v>
      </c>
      <c r="AJ35" s="116"/>
      <c r="AK35" s="340"/>
      <c r="AL35" s="328"/>
      <c r="AM35" s="329"/>
      <c r="AN35" s="329"/>
      <c r="AO35" s="329"/>
      <c r="AP35" s="329"/>
      <c r="AQ35" s="329"/>
      <c r="AR35" s="94"/>
      <c r="AS35" s="95"/>
      <c r="AT35" s="96"/>
      <c r="AU35" s="78" t="e">
        <f t="shared" si="0"/>
        <v>#DIV/0!</v>
      </c>
      <c r="AV35" s="3"/>
      <c r="AW35" s="3"/>
      <c r="AX35" s="3"/>
      <c r="AY35" s="3"/>
      <c r="AZ35" s="3"/>
      <c r="BA35" s="3"/>
    </row>
    <row r="36" spans="1:53" ht="13.5" customHeight="1">
      <c r="A36" s="117"/>
      <c r="B36" s="180"/>
      <c r="C36" s="181"/>
      <c r="D36" s="120"/>
      <c r="E36" s="121"/>
      <c r="F36" s="122"/>
      <c r="G36" s="123"/>
      <c r="H36" s="121"/>
      <c r="I36" s="121"/>
      <c r="J36" s="121"/>
      <c r="K36" s="121"/>
      <c r="L36" s="121"/>
      <c r="M36" s="211"/>
      <c r="N36" s="124"/>
      <c r="O36" s="127"/>
      <c r="P36" s="212"/>
      <c r="Q36" s="212"/>
      <c r="R36" s="212"/>
      <c r="S36" s="169"/>
      <c r="T36" s="129"/>
      <c r="U36" s="170"/>
      <c r="V36" s="129"/>
      <c r="W36" s="171"/>
      <c r="X36" s="124"/>
      <c r="Y36" s="171"/>
      <c r="Z36" s="129"/>
      <c r="AA36" s="121"/>
      <c r="AB36" s="129"/>
      <c r="AC36" s="130"/>
      <c r="AD36" s="131"/>
      <c r="AE36" s="213"/>
      <c r="AF36" s="132"/>
      <c r="AG36" s="133"/>
      <c r="AH36" s="139"/>
      <c r="AI36" s="56">
        <f t="shared" ref="AI36:AI37" si="6">SUM(D36:S36)+AA36+AC36+U36+W36+Y36+AD36+AF36+AG36+AH36</f>
        <v>0</v>
      </c>
      <c r="AJ36" s="116"/>
      <c r="AK36" s="340"/>
      <c r="AL36" s="328"/>
      <c r="AM36" s="329"/>
      <c r="AN36" s="329"/>
      <c r="AO36" s="329"/>
      <c r="AP36" s="329"/>
      <c r="AQ36" s="329"/>
      <c r="AR36" s="94"/>
      <c r="AS36" s="95"/>
      <c r="AT36" s="96"/>
      <c r="AU36" s="78" t="e">
        <f t="shared" si="0"/>
        <v>#DIV/0!</v>
      </c>
      <c r="AV36" s="3"/>
      <c r="AW36" s="3"/>
      <c r="AX36" s="3"/>
      <c r="AY36" s="3"/>
      <c r="AZ36" s="3"/>
      <c r="BA36" s="3"/>
    </row>
    <row r="37" spans="1:53" ht="13.5" customHeight="1">
      <c r="A37" s="117"/>
      <c r="B37" s="180"/>
      <c r="C37" s="181"/>
      <c r="D37" s="120"/>
      <c r="E37" s="121"/>
      <c r="F37" s="122"/>
      <c r="G37" s="123"/>
      <c r="H37" s="121"/>
      <c r="I37" s="121"/>
      <c r="J37" s="121"/>
      <c r="K37" s="121"/>
      <c r="L37" s="121"/>
      <c r="M37" s="211"/>
      <c r="N37" s="124"/>
      <c r="O37" s="127"/>
      <c r="P37" s="212"/>
      <c r="Q37" s="212"/>
      <c r="R37" s="212"/>
      <c r="S37" s="169"/>
      <c r="T37" s="129"/>
      <c r="U37" s="170"/>
      <c r="V37" s="129"/>
      <c r="W37" s="171"/>
      <c r="X37" s="124"/>
      <c r="Y37" s="171"/>
      <c r="Z37" s="129"/>
      <c r="AA37" s="121"/>
      <c r="AB37" s="129"/>
      <c r="AC37" s="130"/>
      <c r="AD37" s="131"/>
      <c r="AE37" s="213"/>
      <c r="AF37" s="132"/>
      <c r="AG37" s="1"/>
      <c r="AH37" s="139"/>
      <c r="AI37" s="56">
        <f t="shared" si="6"/>
        <v>0</v>
      </c>
      <c r="AJ37" s="116"/>
      <c r="AK37" s="340"/>
      <c r="AL37" s="328"/>
      <c r="AM37" s="329"/>
      <c r="AN37" s="329"/>
      <c r="AO37" s="329"/>
      <c r="AP37" s="329"/>
      <c r="AQ37" s="329"/>
      <c r="AR37" s="94"/>
      <c r="AS37" s="95"/>
      <c r="AT37" s="96"/>
      <c r="AU37" s="78" t="e">
        <f t="shared" si="0"/>
        <v>#DIV/0!</v>
      </c>
      <c r="AV37" s="3"/>
      <c r="AW37" s="3"/>
      <c r="AX37" s="3"/>
      <c r="AY37" s="3"/>
      <c r="AZ37" s="3"/>
      <c r="BA37" s="3"/>
    </row>
    <row r="38" spans="1:53" ht="13.5" customHeight="1">
      <c r="A38" s="177"/>
      <c r="B38" s="178"/>
      <c r="C38" s="179"/>
      <c r="D38" s="166"/>
      <c r="E38" s="167"/>
      <c r="F38" s="39"/>
      <c r="G38" s="168"/>
      <c r="H38" s="167"/>
      <c r="I38" s="167"/>
      <c r="J38" s="167"/>
      <c r="K38" s="167"/>
      <c r="L38" s="167"/>
      <c r="M38" s="214"/>
      <c r="N38" s="184"/>
      <c r="O38" s="185"/>
      <c r="P38" s="215"/>
      <c r="Q38" s="215"/>
      <c r="R38" s="215"/>
      <c r="S38" s="186"/>
      <c r="T38" s="184"/>
      <c r="U38" s="184"/>
      <c r="V38" s="184"/>
      <c r="W38" s="184"/>
      <c r="X38" s="184"/>
      <c r="Y38" s="184"/>
      <c r="Z38" s="187"/>
      <c r="AA38" s="167"/>
      <c r="AB38" s="187"/>
      <c r="AC38" s="216"/>
      <c r="AD38" s="131"/>
      <c r="AE38" s="213"/>
      <c r="AF38" s="132"/>
      <c r="AG38" s="133"/>
      <c r="AH38" s="139"/>
      <c r="AI38" s="59">
        <f>SUM(D38:S38)+AA38+AC38+AD38+AF38+AG38+AH38</f>
        <v>0</v>
      </c>
      <c r="AJ38" s="116"/>
      <c r="AK38" s="340"/>
      <c r="AL38" s="330"/>
      <c r="AM38" s="331"/>
      <c r="AN38" s="331"/>
      <c r="AO38" s="332"/>
      <c r="AP38" s="135"/>
      <c r="AQ38" s="135"/>
      <c r="AR38" s="94"/>
      <c r="AS38" s="95"/>
      <c r="AT38" s="96"/>
      <c r="AU38" s="78" t="e">
        <f t="shared" si="0"/>
        <v>#DIV/0!</v>
      </c>
      <c r="AV38" s="3"/>
      <c r="AW38" s="3"/>
      <c r="AX38" s="3"/>
      <c r="AY38" s="3"/>
      <c r="AZ38" s="3"/>
      <c r="BA38" s="3"/>
    </row>
    <row r="39" spans="1:53" ht="13.5" customHeight="1">
      <c r="A39" s="217"/>
      <c r="B39" s="218"/>
      <c r="C39" s="219"/>
      <c r="D39" s="166"/>
      <c r="E39" s="167"/>
      <c r="F39" s="39"/>
      <c r="G39" s="168"/>
      <c r="H39" s="167"/>
      <c r="I39" s="167"/>
      <c r="J39" s="167"/>
      <c r="K39" s="167"/>
      <c r="L39" s="167"/>
      <c r="M39" s="214"/>
      <c r="N39" s="184"/>
      <c r="O39" s="185"/>
      <c r="P39" s="215"/>
      <c r="Q39" s="215"/>
      <c r="R39" s="215"/>
      <c r="S39" s="186"/>
      <c r="T39" s="184"/>
      <c r="U39" s="184"/>
      <c r="V39" s="184"/>
      <c r="W39" s="184"/>
      <c r="X39" s="184"/>
      <c r="Y39" s="184"/>
      <c r="Z39" s="187"/>
      <c r="AA39" s="167"/>
      <c r="AB39" s="187"/>
      <c r="AC39" s="216"/>
      <c r="AD39" s="131"/>
      <c r="AE39" s="213"/>
      <c r="AF39" s="132"/>
      <c r="AG39" s="133"/>
      <c r="AH39" s="139"/>
      <c r="AI39" s="59">
        <f t="shared" ref="AI39:AI41" si="7">SUM(D39:S39)+AA39+AC39+AD39+AF39+AG39+AH39</f>
        <v>0</v>
      </c>
      <c r="AJ39" s="116"/>
      <c r="AK39" s="340"/>
      <c r="AL39" s="330"/>
      <c r="AM39" s="331"/>
      <c r="AN39" s="331"/>
      <c r="AO39" s="332"/>
      <c r="AP39" s="135"/>
      <c r="AQ39" s="135"/>
      <c r="AR39" s="94"/>
      <c r="AS39" s="95"/>
      <c r="AT39" s="96"/>
      <c r="AU39" s="78" t="e">
        <f t="shared" si="0"/>
        <v>#DIV/0!</v>
      </c>
      <c r="AV39" s="3"/>
      <c r="AW39" s="3"/>
      <c r="AX39" s="3"/>
      <c r="AY39" s="3"/>
      <c r="AZ39" s="3"/>
      <c r="BA39" s="3"/>
    </row>
    <row r="40" spans="1:53" ht="13.5" customHeight="1" thickBot="1">
      <c r="A40" s="190"/>
      <c r="B40" s="191"/>
      <c r="C40" s="192"/>
      <c r="D40" s="166"/>
      <c r="E40" s="167"/>
      <c r="F40" s="39"/>
      <c r="G40" s="168"/>
      <c r="H40" s="167"/>
      <c r="I40" s="167"/>
      <c r="J40" s="167"/>
      <c r="K40" s="167"/>
      <c r="L40" s="167"/>
      <c r="M40" s="214"/>
      <c r="N40" s="184"/>
      <c r="O40" s="185"/>
      <c r="P40" s="167"/>
      <c r="Q40" s="167"/>
      <c r="R40" s="167"/>
      <c r="S40" s="186"/>
      <c r="T40" s="184"/>
      <c r="U40" s="184"/>
      <c r="V40" s="184"/>
      <c r="W40" s="184"/>
      <c r="X40" s="184"/>
      <c r="Y40" s="184"/>
      <c r="Z40" s="187"/>
      <c r="AA40" s="167"/>
      <c r="AB40" s="187"/>
      <c r="AC40" s="216"/>
      <c r="AD40" s="131"/>
      <c r="AE40" s="213"/>
      <c r="AF40" s="132"/>
      <c r="AG40" s="133"/>
      <c r="AH40" s="139"/>
      <c r="AI40" s="59">
        <f t="shared" si="7"/>
        <v>0</v>
      </c>
      <c r="AJ40" s="116"/>
      <c r="AK40" s="341"/>
      <c r="AL40" s="333"/>
      <c r="AM40" s="334"/>
      <c r="AN40" s="334"/>
      <c r="AO40" s="335"/>
      <c r="AP40" s="220"/>
      <c r="AQ40" s="220"/>
      <c r="AR40" s="136"/>
      <c r="AS40" s="137"/>
      <c r="AT40" s="138"/>
      <c r="AU40" s="79" t="e">
        <f t="shared" si="0"/>
        <v>#DIV/0!</v>
      </c>
      <c r="AV40" s="3"/>
      <c r="AW40" s="3"/>
      <c r="AX40" s="3"/>
      <c r="AY40" s="3"/>
      <c r="AZ40" s="3"/>
      <c r="BA40" s="3"/>
    </row>
    <row r="41" spans="1:53" ht="13.5" customHeight="1" thickBot="1">
      <c r="A41" s="193"/>
      <c r="B41" s="194"/>
      <c r="C41" s="221"/>
      <c r="D41" s="146"/>
      <c r="E41" s="147"/>
      <c r="F41" s="148"/>
      <c r="G41" s="168"/>
      <c r="H41" s="167"/>
      <c r="I41" s="167"/>
      <c r="J41" s="167"/>
      <c r="K41" s="167"/>
      <c r="L41" s="167"/>
      <c r="M41" s="214"/>
      <c r="N41" s="184"/>
      <c r="O41" s="185"/>
      <c r="P41" s="167"/>
      <c r="Q41" s="167"/>
      <c r="R41" s="167"/>
      <c r="S41" s="168"/>
      <c r="T41" s="184"/>
      <c r="U41" s="184"/>
      <c r="V41" s="184"/>
      <c r="W41" s="184"/>
      <c r="X41" s="184"/>
      <c r="Y41" s="184"/>
      <c r="Z41" s="187"/>
      <c r="AA41" s="167"/>
      <c r="AB41" s="187"/>
      <c r="AC41" s="216"/>
      <c r="AD41" s="222"/>
      <c r="AE41" s="223"/>
      <c r="AF41" s="224"/>
      <c r="AG41" s="201"/>
      <c r="AH41" s="225"/>
      <c r="AI41" s="60">
        <f t="shared" si="7"/>
        <v>0</v>
      </c>
      <c r="AJ41" s="116"/>
      <c r="AK41" s="226"/>
      <c r="AL41" s="322" t="s">
        <v>89</v>
      </c>
      <c r="AM41" s="323"/>
      <c r="AN41" s="323"/>
      <c r="AO41" s="323"/>
      <c r="AP41" s="323"/>
      <c r="AQ41" s="324"/>
      <c r="AR41" s="81">
        <f>SUM(AR12:AR40)</f>
        <v>0</v>
      </c>
      <c r="AS41" s="227"/>
      <c r="AT41" s="227"/>
      <c r="AU41" s="228"/>
      <c r="AV41" s="3"/>
      <c r="AW41" s="3"/>
      <c r="AX41" s="3"/>
      <c r="AY41" s="3"/>
      <c r="AZ41" s="3"/>
      <c r="BA41" s="3"/>
    </row>
    <row r="42" spans="1:53" ht="16.5" customHeight="1" thickBot="1">
      <c r="A42" s="314" t="s">
        <v>20</v>
      </c>
      <c r="B42" s="315"/>
      <c r="C42" s="316"/>
      <c r="D42" s="40">
        <f t="shared" ref="D42:P42" si="8">SUM(D21:D41)</f>
        <v>0</v>
      </c>
      <c r="E42" s="41">
        <f t="shared" si="8"/>
        <v>0</v>
      </c>
      <c r="F42" s="42">
        <f t="shared" si="8"/>
        <v>0</v>
      </c>
      <c r="G42" s="43">
        <f t="shared" si="8"/>
        <v>0</v>
      </c>
      <c r="H42" s="44">
        <f t="shared" si="8"/>
        <v>0</v>
      </c>
      <c r="I42" s="44">
        <f t="shared" si="8"/>
        <v>0</v>
      </c>
      <c r="J42" s="44">
        <f t="shared" si="8"/>
        <v>0</v>
      </c>
      <c r="K42" s="44">
        <f t="shared" si="8"/>
        <v>0</v>
      </c>
      <c r="L42" s="44">
        <f t="shared" si="8"/>
        <v>0</v>
      </c>
      <c r="M42" s="45">
        <f t="shared" si="8"/>
        <v>0</v>
      </c>
      <c r="N42" s="46">
        <f t="shared" si="8"/>
        <v>0</v>
      </c>
      <c r="O42" s="47">
        <f t="shared" si="8"/>
        <v>0</v>
      </c>
      <c r="P42" s="45">
        <f t="shared" si="8"/>
        <v>0</v>
      </c>
      <c r="Q42" s="313">
        <f>SUM(Q21:R41)</f>
        <v>0</v>
      </c>
      <c r="R42" s="311"/>
      <c r="S42" s="272">
        <f>SUM(S21:S41)</f>
        <v>0</v>
      </c>
      <c r="T42" s="310">
        <f>SUM(U21:U41)</f>
        <v>0</v>
      </c>
      <c r="U42" s="311"/>
      <c r="V42" s="310">
        <f>SUM(W21:W41)</f>
        <v>0</v>
      </c>
      <c r="W42" s="311"/>
      <c r="X42" s="271">
        <f>SUM(X21:X41)</f>
        <v>0</v>
      </c>
      <c r="Y42" s="271">
        <f>SUM(Y21:Y41)</f>
        <v>0</v>
      </c>
      <c r="Z42" s="310">
        <f>SUM(AA21:AA41)</f>
        <v>0</v>
      </c>
      <c r="AA42" s="311"/>
      <c r="AB42" s="310">
        <f>SUM(AC21:AC41)</f>
        <v>0</v>
      </c>
      <c r="AC42" s="312"/>
      <c r="AD42" s="48">
        <f t="shared" ref="AD42:AI42" si="9">SUM(AD21:AD41)</f>
        <v>0</v>
      </c>
      <c r="AE42" s="49">
        <f t="shared" si="9"/>
        <v>0</v>
      </c>
      <c r="AF42" s="49">
        <f t="shared" si="9"/>
        <v>0</v>
      </c>
      <c r="AG42" s="49">
        <f t="shared" si="9"/>
        <v>0</v>
      </c>
      <c r="AH42" s="50">
        <f t="shared" si="9"/>
        <v>0</v>
      </c>
      <c r="AI42" s="51">
        <f t="shared" si="9"/>
        <v>0</v>
      </c>
      <c r="AJ42" s="3"/>
      <c r="AK42" s="226"/>
      <c r="AL42" s="325" t="s">
        <v>91</v>
      </c>
      <c r="AM42" s="326"/>
      <c r="AN42" s="326"/>
      <c r="AO42" s="326"/>
      <c r="AP42" s="326"/>
      <c r="AQ42" s="327"/>
      <c r="AR42" s="82" t="e">
        <f>AR41/H48</f>
        <v>#DIV/0!</v>
      </c>
      <c r="AS42" s="229"/>
      <c r="AT42" s="229"/>
      <c r="AU42" s="228"/>
      <c r="AV42" s="3"/>
      <c r="AW42" s="3"/>
      <c r="AX42" s="3"/>
      <c r="AY42" s="3"/>
      <c r="AZ42" s="3"/>
      <c r="BA42" s="3"/>
    </row>
    <row r="43" spans="1:53" ht="16.5" customHeight="1" thickBot="1">
      <c r="A43" s="317" t="s">
        <v>88</v>
      </c>
      <c r="B43" s="318"/>
      <c r="C43" s="230">
        <f>SUM(C21:C41)</f>
        <v>0</v>
      </c>
      <c r="D43" s="231">
        <f>C43</f>
        <v>0</v>
      </c>
      <c r="E43" s="231">
        <f>C43</f>
        <v>0</v>
      </c>
      <c r="F43" s="232">
        <f>C43</f>
        <v>0</v>
      </c>
      <c r="G43" s="233"/>
      <c r="H43" s="233"/>
      <c r="I43" s="233"/>
      <c r="J43" s="233"/>
      <c r="K43" s="233"/>
      <c r="L43" s="233"/>
      <c r="M43" s="234">
        <f>SUM(C21:C41)</f>
        <v>0</v>
      </c>
      <c r="N43" s="235">
        <f>SUM(C21:C27)</f>
        <v>0</v>
      </c>
      <c r="O43" s="236"/>
      <c r="P43" s="236"/>
      <c r="Q43" s="308">
        <f>C43</f>
        <v>0</v>
      </c>
      <c r="R43" s="309"/>
      <c r="S43" s="237">
        <f>SUM(C21:C41)</f>
        <v>0</v>
      </c>
      <c r="T43" s="308">
        <f>SUM(T21:T41)</f>
        <v>0</v>
      </c>
      <c r="U43" s="309"/>
      <c r="V43" s="308">
        <f>SUM(V21:V41)</f>
        <v>0</v>
      </c>
      <c r="W43" s="309"/>
      <c r="X43" s="237">
        <f>SUM(V28+V29)</f>
        <v>0</v>
      </c>
      <c r="Y43" s="237">
        <f>SUM(V35:V36)</f>
        <v>0</v>
      </c>
      <c r="Z43" s="308">
        <f>SUM(Z21:Z41)</f>
        <v>0</v>
      </c>
      <c r="AA43" s="309"/>
      <c r="AB43" s="471">
        <f>SUM(AB21:AB41)</f>
        <v>0</v>
      </c>
      <c r="AC43" s="309"/>
      <c r="AD43" s="275"/>
      <c r="AE43" s="275"/>
      <c r="AF43" s="275"/>
      <c r="AG43" s="469"/>
      <c r="AH43" s="470"/>
      <c r="AI43" s="33"/>
      <c r="AJ43" s="33"/>
      <c r="AK43" s="238"/>
      <c r="AS43" s="239"/>
      <c r="AT43" s="239"/>
      <c r="AU43" s="88"/>
      <c r="AV43" s="3"/>
      <c r="AW43" s="3"/>
      <c r="AX43" s="3"/>
      <c r="AY43" s="3"/>
      <c r="AZ43" s="3"/>
      <c r="BA43" s="3"/>
    </row>
    <row r="44" spans="1:53" ht="16.5" customHeight="1" thickBot="1">
      <c r="A44" s="319" t="s">
        <v>90</v>
      </c>
      <c r="B44" s="320"/>
      <c r="C44" s="321"/>
      <c r="D44" s="240"/>
      <c r="E44" s="240"/>
      <c r="F44" s="241"/>
      <c r="G44" s="242"/>
      <c r="H44" s="242"/>
      <c r="I44" s="242"/>
      <c r="J44" s="242"/>
      <c r="K44" s="242"/>
      <c r="L44" s="243"/>
      <c r="M44" s="295">
        <f>SUM(M42+AD42)</f>
        <v>0</v>
      </c>
      <c r="N44" s="296">
        <f>SUM(N42+AE42)/3</f>
        <v>0</v>
      </c>
      <c r="O44" s="273"/>
      <c r="P44" s="273"/>
      <c r="Q44" s="306"/>
      <c r="R44" s="307"/>
      <c r="S44" s="297"/>
      <c r="T44" s="306"/>
      <c r="U44" s="307"/>
      <c r="V44" s="306"/>
      <c r="W44" s="307"/>
      <c r="X44" s="244"/>
      <c r="Y44" s="244"/>
      <c r="Z44" s="306"/>
      <c r="AA44" s="307"/>
      <c r="AB44" s="474"/>
      <c r="AC44" s="307"/>
      <c r="AD44" s="275"/>
      <c r="AE44" s="275"/>
      <c r="AF44" s="275"/>
      <c r="AG44" s="469"/>
      <c r="AH44" s="470"/>
      <c r="AK44" s="33"/>
      <c r="AS44" s="33"/>
      <c r="AT44" s="33"/>
      <c r="AU44" s="33"/>
      <c r="AV44" s="3"/>
      <c r="AW44" s="3"/>
      <c r="AX44" s="3"/>
      <c r="AY44" s="3"/>
      <c r="AZ44" s="3"/>
      <c r="BA44" s="3"/>
    </row>
    <row r="45" spans="1:53" ht="16.5" customHeight="1" thickBot="1">
      <c r="A45" s="301" t="s">
        <v>92</v>
      </c>
      <c r="B45" s="302"/>
      <c r="C45" s="303"/>
      <c r="D45" s="61" t="e">
        <f>C43/D44</f>
        <v>#DIV/0!</v>
      </c>
      <c r="E45" s="61" t="e">
        <f>C43/E44</f>
        <v>#DIV/0!</v>
      </c>
      <c r="F45" s="62" t="e">
        <f>C43/F44</f>
        <v>#DIV/0!</v>
      </c>
      <c r="G45" s="278"/>
      <c r="H45" s="278"/>
      <c r="I45" s="278"/>
      <c r="J45" s="278"/>
      <c r="K45" s="278"/>
      <c r="L45" s="279"/>
      <c r="M45" s="63" t="e">
        <f>M43/M44</f>
        <v>#DIV/0!</v>
      </c>
      <c r="N45" s="64" t="e">
        <f>N43/N44</f>
        <v>#DIV/0!</v>
      </c>
      <c r="O45" s="280"/>
      <c r="P45" s="280"/>
      <c r="Q45" s="304" t="e">
        <f>Q43/Q44</f>
        <v>#DIV/0!</v>
      </c>
      <c r="R45" s="305"/>
      <c r="S45" s="65"/>
      <c r="T45" s="304" t="e">
        <f>T43/T44</f>
        <v>#DIV/0!</v>
      </c>
      <c r="U45" s="305"/>
      <c r="V45" s="304" t="e">
        <f>V43/V44</f>
        <v>#DIV/0!</v>
      </c>
      <c r="W45" s="305"/>
      <c r="X45" s="65" t="e">
        <f t="shared" ref="X45:Z45" si="10">X43/X44</f>
        <v>#DIV/0!</v>
      </c>
      <c r="Y45" s="65" t="e">
        <f t="shared" si="10"/>
        <v>#DIV/0!</v>
      </c>
      <c r="Z45" s="304" t="e">
        <f t="shared" si="10"/>
        <v>#DIV/0!</v>
      </c>
      <c r="AA45" s="305"/>
      <c r="AB45" s="468" t="e">
        <f>AB43/AB44</f>
        <v>#DIV/0!</v>
      </c>
      <c r="AC45" s="305"/>
      <c r="AD45" s="275"/>
      <c r="AK45" s="33"/>
      <c r="AL45" s="245"/>
      <c r="AM45" s="246"/>
      <c r="AN45" s="246"/>
      <c r="AO45" s="246"/>
      <c r="AP45" s="247"/>
      <c r="AQ45" s="247"/>
      <c r="AR45" s="248"/>
      <c r="AV45" s="3"/>
      <c r="AW45" s="3"/>
      <c r="AX45" s="3"/>
      <c r="AY45" s="3"/>
      <c r="AZ45" s="3"/>
      <c r="BA45" s="3"/>
    </row>
    <row r="46" spans="1:53" ht="7.5" customHeight="1" thickBo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K46" s="33"/>
      <c r="AL46" s="246"/>
      <c r="AM46" s="246"/>
      <c r="AN46" s="246"/>
      <c r="AO46" s="246"/>
      <c r="AP46" s="247"/>
      <c r="AQ46" s="247"/>
      <c r="AR46" s="246"/>
      <c r="AV46" s="3"/>
      <c r="AW46" s="3"/>
      <c r="AX46" s="3"/>
      <c r="AY46" s="3"/>
      <c r="AZ46" s="3"/>
      <c r="BA46" s="3"/>
    </row>
    <row r="47" spans="1:53" ht="17.25" customHeight="1" thickBot="1">
      <c r="A47" s="420" t="s">
        <v>121</v>
      </c>
      <c r="B47" s="421"/>
      <c r="C47" s="421"/>
      <c r="D47" s="421"/>
      <c r="E47" s="421"/>
      <c r="F47" s="421"/>
      <c r="G47" s="422"/>
      <c r="H47" s="466">
        <f>C43</f>
        <v>0</v>
      </c>
      <c r="I47" s="467"/>
      <c r="J47" s="33"/>
      <c r="K47" s="33"/>
      <c r="L47" s="33"/>
      <c r="M47" s="33"/>
      <c r="N47" s="33"/>
      <c r="O47" s="299"/>
      <c r="P47" s="299"/>
      <c r="Q47" s="299"/>
      <c r="R47" s="299"/>
      <c r="S47" s="299"/>
      <c r="T47" s="33"/>
      <c r="U47" s="33"/>
      <c r="V47" s="33"/>
      <c r="W47" s="33"/>
      <c r="AE47" s="436" t="s">
        <v>110</v>
      </c>
      <c r="AF47" s="437"/>
      <c r="AG47" s="437"/>
      <c r="AH47" s="437"/>
      <c r="AI47" s="438"/>
      <c r="AK47" s="33"/>
      <c r="AL47" s="33"/>
      <c r="AP47" s="33"/>
      <c r="AQ47" s="33"/>
      <c r="AR47" s="33"/>
      <c r="AS47" s="463" t="s">
        <v>95</v>
      </c>
      <c r="AT47" s="464"/>
      <c r="AU47" s="465"/>
      <c r="AV47" s="3"/>
      <c r="AW47" s="3"/>
      <c r="AX47" s="3"/>
      <c r="AY47" s="3"/>
      <c r="AZ47" s="3"/>
      <c r="BA47" s="3"/>
    </row>
    <row r="48" spans="1:53" ht="17.25" customHeight="1" thickBot="1">
      <c r="A48" s="420" t="s">
        <v>119</v>
      </c>
      <c r="B48" s="421"/>
      <c r="C48" s="421"/>
      <c r="D48" s="421"/>
      <c r="E48" s="421"/>
      <c r="F48" s="421"/>
      <c r="G48" s="422"/>
      <c r="H48" s="423">
        <v>0</v>
      </c>
      <c r="I48" s="424"/>
      <c r="J48" s="249"/>
      <c r="K48" s="249"/>
      <c r="L48" s="248"/>
      <c r="M48" s="433" t="s">
        <v>127</v>
      </c>
      <c r="N48" s="434"/>
      <c r="O48" s="434"/>
      <c r="P48" s="434"/>
      <c r="Q48" s="434"/>
      <c r="R48" s="434"/>
      <c r="S48" s="434"/>
      <c r="T48" s="434"/>
      <c r="U48" s="434"/>
      <c r="V48" s="434"/>
      <c r="W48" s="435"/>
      <c r="X48" s="400" t="e">
        <f>SUM(AI42+AR41)+AH50</f>
        <v>#DIV/0!</v>
      </c>
      <c r="Y48" s="401"/>
      <c r="AE48" s="425" t="s">
        <v>111</v>
      </c>
      <c r="AF48" s="426"/>
      <c r="AG48" s="427"/>
      <c r="AH48" s="428" t="s">
        <v>112</v>
      </c>
      <c r="AI48" s="429"/>
      <c r="AJ48" s="250"/>
      <c r="AK48" s="250"/>
      <c r="AL48" s="33"/>
      <c r="AP48" s="33"/>
      <c r="AQ48" s="33"/>
      <c r="AR48" s="33"/>
      <c r="AS48" s="66" t="s">
        <v>97</v>
      </c>
      <c r="AT48" s="398">
        <f>SUM(C21:C27)</f>
        <v>0</v>
      </c>
      <c r="AU48" s="399"/>
      <c r="AV48" s="3"/>
      <c r="AW48" s="3"/>
      <c r="AX48" s="3"/>
      <c r="AY48" s="3"/>
      <c r="AZ48" s="3"/>
      <c r="BA48" s="3"/>
    </row>
    <row r="49" spans="1:53" ht="17.25" customHeight="1" thickBot="1">
      <c r="A49" s="420" t="s">
        <v>122</v>
      </c>
      <c r="B49" s="421"/>
      <c r="C49" s="421"/>
      <c r="D49" s="421"/>
      <c r="E49" s="421"/>
      <c r="F49" s="421"/>
      <c r="G49" s="422"/>
      <c r="H49" s="431" t="e">
        <f>SUM(H47/H48)</f>
        <v>#DIV/0!</v>
      </c>
      <c r="I49" s="432"/>
      <c r="J49" s="33"/>
      <c r="K49" s="33"/>
      <c r="L49" s="33"/>
      <c r="M49" s="33"/>
      <c r="N49" s="33"/>
      <c r="T49" s="33"/>
      <c r="U49" s="33"/>
      <c r="V49" s="33"/>
      <c r="W49" s="33"/>
      <c r="AE49" s="402" t="s">
        <v>113</v>
      </c>
      <c r="AF49" s="403"/>
      <c r="AG49" s="404"/>
      <c r="AH49" s="405" t="s">
        <v>114</v>
      </c>
      <c r="AI49" s="406"/>
      <c r="AJ49" s="33"/>
      <c r="AK49" s="33"/>
      <c r="AL49" s="33"/>
      <c r="AP49" s="33"/>
      <c r="AQ49" s="33"/>
      <c r="AR49" s="33"/>
      <c r="AS49" s="67" t="s">
        <v>100</v>
      </c>
      <c r="AT49" s="412">
        <f>SUM(C28:C34)</f>
        <v>0</v>
      </c>
      <c r="AU49" s="413"/>
      <c r="AV49" s="3"/>
      <c r="AW49" s="3"/>
      <c r="AX49" s="3"/>
      <c r="AY49" s="3"/>
      <c r="AZ49" s="3"/>
      <c r="BA49" s="3"/>
    </row>
    <row r="50" spans="1:53" ht="17.25" customHeight="1" thickBot="1">
      <c r="A50" s="420" t="s">
        <v>120</v>
      </c>
      <c r="B50" s="421"/>
      <c r="C50" s="421"/>
      <c r="D50" s="421"/>
      <c r="E50" s="421"/>
      <c r="F50" s="421"/>
      <c r="G50" s="422"/>
      <c r="H50" s="431" t="e">
        <f>(AI42+AR41+AH50+H48)/C43</f>
        <v>#DIV/0!</v>
      </c>
      <c r="I50" s="432"/>
      <c r="J50" s="33"/>
      <c r="K50" s="33"/>
      <c r="L50" s="33"/>
      <c r="M50" s="33"/>
      <c r="N50" s="33"/>
      <c r="T50" s="33"/>
      <c r="U50" s="33"/>
      <c r="V50" s="33"/>
      <c r="W50" s="33"/>
      <c r="AE50" s="409"/>
      <c r="AF50" s="410"/>
      <c r="AG50" s="411"/>
      <c r="AH50" s="407" t="e">
        <f>SUM(AE50/AJ5)</f>
        <v>#DIV/0!</v>
      </c>
      <c r="AI50" s="408"/>
      <c r="AJ50" s="33"/>
      <c r="AK50" s="33"/>
      <c r="AL50" s="33"/>
      <c r="AP50" s="33"/>
      <c r="AQ50" s="33"/>
      <c r="AR50" s="33"/>
      <c r="AS50" s="68" t="s">
        <v>102</v>
      </c>
      <c r="AT50" s="418">
        <f>SUM(C35:C41)</f>
        <v>0</v>
      </c>
      <c r="AU50" s="419"/>
      <c r="AV50" s="3"/>
      <c r="AW50" s="3"/>
      <c r="AX50" s="3"/>
      <c r="AY50" s="3"/>
      <c r="AZ50" s="3"/>
      <c r="BA50" s="3"/>
    </row>
    <row r="51" spans="1:53" ht="12" customHeight="1">
      <c r="A51" s="251"/>
      <c r="B51" s="252"/>
      <c r="C51" s="252"/>
      <c r="D51" s="252"/>
      <c r="E51" s="252"/>
      <c r="F51" s="252"/>
      <c r="G51" s="252"/>
      <c r="H51" s="252"/>
      <c r="I51" s="252"/>
      <c r="J51" s="252"/>
      <c r="K51" s="252"/>
      <c r="L51" s="252"/>
      <c r="M51" s="25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P51" s="33"/>
      <c r="AQ51" s="33"/>
      <c r="AR51" s="33"/>
      <c r="AS51" s="69" t="s">
        <v>103</v>
      </c>
      <c r="AT51" s="414">
        <f>SUM(AT48+AT49+AT50)</f>
        <v>0</v>
      </c>
      <c r="AU51" s="415"/>
      <c r="AV51" s="3"/>
      <c r="AW51" s="3"/>
      <c r="AX51" s="3"/>
      <c r="AY51" s="3"/>
      <c r="AZ51" s="3"/>
      <c r="BA51" s="3"/>
    </row>
    <row r="52" spans="1:53" ht="3.75" customHeight="1" thickBo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P52" s="33"/>
      <c r="AQ52" s="33"/>
      <c r="AR52" s="33"/>
      <c r="AS52" s="298"/>
      <c r="AT52" s="416"/>
      <c r="AU52" s="417"/>
      <c r="AV52" s="3"/>
      <c r="AW52" s="3"/>
      <c r="AX52" s="3"/>
      <c r="AY52" s="3"/>
      <c r="AZ52" s="3"/>
      <c r="BA52" s="3"/>
    </row>
    <row r="53" spans="1:53" ht="9" customHeight="1">
      <c r="A53" s="430" t="s">
        <v>93</v>
      </c>
      <c r="B53" s="372"/>
      <c r="C53" s="372"/>
      <c r="D53" s="373"/>
      <c r="E53" s="371" t="s">
        <v>94</v>
      </c>
      <c r="F53" s="372"/>
      <c r="G53" s="372"/>
      <c r="H53" s="372"/>
      <c r="I53" s="372"/>
      <c r="J53" s="372"/>
      <c r="K53" s="372"/>
      <c r="L53" s="372"/>
      <c r="M53" s="372"/>
      <c r="N53" s="372"/>
      <c r="O53" s="373"/>
      <c r="P53" s="254"/>
      <c r="Q53" s="254"/>
      <c r="R53" s="254"/>
      <c r="S53" s="254"/>
      <c r="T53" s="374"/>
      <c r="U53" s="374"/>
      <c r="V53" s="374"/>
      <c r="W53" s="375"/>
      <c r="X53" s="255"/>
      <c r="Y53" s="254"/>
      <c r="Z53" s="254"/>
      <c r="AA53" s="254"/>
      <c r="AB53" s="254"/>
      <c r="AC53" s="254"/>
      <c r="AD53" s="256"/>
      <c r="AE53" s="256"/>
      <c r="AF53" s="256"/>
      <c r="AG53" s="254"/>
      <c r="AH53" s="254"/>
      <c r="AI53" s="254"/>
      <c r="AJ53" s="257"/>
      <c r="AK53" s="257"/>
      <c r="AL53" s="257"/>
      <c r="AM53" s="257"/>
      <c r="AN53" s="258"/>
      <c r="AO53" s="259"/>
      <c r="AP53" s="257"/>
      <c r="AQ53" s="257"/>
      <c r="AR53" s="33"/>
      <c r="AV53" s="3"/>
      <c r="AW53" s="3"/>
      <c r="AX53" s="3"/>
      <c r="AY53" s="3"/>
      <c r="AZ53" s="3"/>
      <c r="BA53" s="3"/>
    </row>
    <row r="54" spans="1:53" ht="17.25" customHeight="1">
      <c r="A54" s="366"/>
      <c r="B54" s="367"/>
      <c r="C54" s="367"/>
      <c r="D54" s="368"/>
      <c r="E54" s="370"/>
      <c r="F54" s="367"/>
      <c r="G54" s="367"/>
      <c r="H54" s="367"/>
      <c r="I54" s="367"/>
      <c r="J54" s="367"/>
      <c r="K54" s="367"/>
      <c r="L54" s="367"/>
      <c r="M54" s="367"/>
      <c r="N54" s="367"/>
      <c r="O54" s="368"/>
      <c r="P54" s="260"/>
      <c r="Q54" s="260"/>
      <c r="R54" s="260"/>
      <c r="S54" s="260" t="s">
        <v>96</v>
      </c>
      <c r="T54" s="261"/>
      <c r="U54" s="261"/>
      <c r="V54" s="261"/>
      <c r="W54" s="261"/>
      <c r="X54" s="260"/>
      <c r="Y54" s="260"/>
      <c r="Z54" s="260"/>
      <c r="AA54" s="260"/>
      <c r="AB54" s="260"/>
      <c r="AC54" s="260"/>
      <c r="AD54" s="29"/>
      <c r="AE54" s="29"/>
      <c r="AF54" s="29"/>
      <c r="AG54" s="260"/>
      <c r="AH54" s="260"/>
      <c r="AI54" s="260"/>
      <c r="AJ54" s="262"/>
      <c r="AK54" s="262"/>
      <c r="AL54" s="262"/>
      <c r="AM54" s="262"/>
      <c r="AN54" s="262"/>
      <c r="AO54" s="263"/>
      <c r="AP54" s="262"/>
      <c r="AQ54" s="262"/>
      <c r="AR54" s="33"/>
      <c r="AV54" s="3"/>
      <c r="AW54" s="3"/>
      <c r="AX54" s="3"/>
      <c r="AY54" s="3"/>
      <c r="AZ54" s="3"/>
      <c r="BA54" s="3"/>
    </row>
    <row r="55" spans="1:53" ht="6.75" customHeight="1">
      <c r="A55" s="264"/>
      <c r="B55" s="260"/>
      <c r="C55" s="260"/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61"/>
      <c r="U55" s="261"/>
      <c r="V55" s="261"/>
      <c r="W55" s="261"/>
      <c r="X55" s="260"/>
      <c r="Y55" s="260"/>
      <c r="Z55" s="260"/>
      <c r="AA55" s="260"/>
      <c r="AB55" s="260"/>
      <c r="AC55" s="260"/>
      <c r="AD55" s="29"/>
      <c r="AE55" s="29"/>
      <c r="AF55" s="29"/>
      <c r="AG55" s="260"/>
      <c r="AH55" s="260"/>
      <c r="AI55" s="260"/>
      <c r="AJ55" s="262"/>
      <c r="AK55" s="262"/>
      <c r="AL55" s="262"/>
      <c r="AM55" s="262"/>
      <c r="AN55" s="262"/>
      <c r="AO55" s="263"/>
      <c r="AP55" s="262"/>
      <c r="AQ55" s="262"/>
      <c r="AR55" s="33"/>
      <c r="AV55" s="3"/>
      <c r="AW55" s="3"/>
      <c r="AX55" s="3"/>
      <c r="AY55" s="3"/>
      <c r="AZ55" s="3"/>
      <c r="BA55" s="3"/>
    </row>
    <row r="56" spans="1:53" ht="17.25" customHeight="1">
      <c r="A56" s="394" t="s">
        <v>98</v>
      </c>
      <c r="B56" s="395"/>
      <c r="C56" s="395"/>
      <c r="D56" s="396"/>
      <c r="E56" s="397" t="s">
        <v>94</v>
      </c>
      <c r="F56" s="395"/>
      <c r="G56" s="395"/>
      <c r="H56" s="395"/>
      <c r="I56" s="395"/>
      <c r="J56" s="395"/>
      <c r="K56" s="395"/>
      <c r="L56" s="395"/>
      <c r="M56" s="395"/>
      <c r="N56" s="395"/>
      <c r="O56" s="396"/>
      <c r="P56" s="260"/>
      <c r="Q56" s="260"/>
      <c r="R56" s="260"/>
      <c r="S56" s="260" t="s">
        <v>99</v>
      </c>
      <c r="T56" s="261"/>
      <c r="U56" s="261"/>
      <c r="V56" s="261"/>
      <c r="W56" s="261"/>
      <c r="X56" s="260"/>
      <c r="Y56" s="260"/>
      <c r="Z56" s="260"/>
      <c r="AA56" s="260"/>
      <c r="AB56" s="260"/>
      <c r="AC56" s="260"/>
      <c r="AD56" s="29"/>
      <c r="AE56" s="29"/>
      <c r="AF56" s="29"/>
      <c r="AG56" s="260"/>
      <c r="AH56" s="260"/>
      <c r="AI56" s="260"/>
      <c r="AJ56" s="262"/>
      <c r="AK56" s="262"/>
      <c r="AL56" s="262"/>
      <c r="AM56" s="262"/>
      <c r="AN56" s="262"/>
      <c r="AO56" s="263"/>
      <c r="AP56" s="262"/>
      <c r="AQ56" s="262"/>
      <c r="AR56" s="33"/>
      <c r="AV56" s="3"/>
      <c r="AW56" s="3"/>
      <c r="AX56" s="3"/>
      <c r="AY56" s="3"/>
      <c r="AZ56" s="3"/>
      <c r="BA56" s="3"/>
    </row>
    <row r="57" spans="1:53" ht="7.5" customHeight="1">
      <c r="A57" s="363" t="s">
        <v>93</v>
      </c>
      <c r="B57" s="364"/>
      <c r="C57" s="364"/>
      <c r="D57" s="365"/>
      <c r="E57" s="369" t="s">
        <v>94</v>
      </c>
      <c r="F57" s="364"/>
      <c r="G57" s="364"/>
      <c r="H57" s="364"/>
      <c r="I57" s="364"/>
      <c r="J57" s="364"/>
      <c r="K57" s="364"/>
      <c r="L57" s="364"/>
      <c r="M57" s="364"/>
      <c r="N57" s="364"/>
      <c r="O57" s="365"/>
      <c r="P57" s="260"/>
      <c r="Q57" s="260"/>
      <c r="R57" s="260"/>
      <c r="S57" s="261"/>
      <c r="T57" s="260"/>
      <c r="U57" s="260"/>
      <c r="V57" s="260"/>
      <c r="W57" s="260"/>
      <c r="X57" s="260"/>
      <c r="Y57" s="260"/>
      <c r="Z57" s="260"/>
      <c r="AA57" s="260"/>
      <c r="AB57" s="260"/>
      <c r="AC57" s="260"/>
      <c r="AD57" s="29"/>
      <c r="AE57" s="29"/>
      <c r="AF57" s="29"/>
      <c r="AG57" s="260"/>
      <c r="AH57" s="260"/>
      <c r="AI57" s="260"/>
      <c r="AJ57" s="262"/>
      <c r="AK57" s="262"/>
      <c r="AL57" s="262"/>
      <c r="AM57" s="262"/>
      <c r="AN57" s="262"/>
      <c r="AO57" s="263"/>
      <c r="AP57" s="262"/>
      <c r="AQ57" s="262"/>
      <c r="AR57" s="33"/>
      <c r="AV57" s="3"/>
      <c r="AW57" s="3"/>
      <c r="AX57" s="3"/>
      <c r="AY57" s="3"/>
      <c r="AZ57" s="3"/>
      <c r="BA57" s="3"/>
    </row>
    <row r="58" spans="1:53" ht="16.5" customHeight="1">
      <c r="A58" s="366"/>
      <c r="B58" s="367"/>
      <c r="C58" s="367"/>
      <c r="D58" s="368"/>
      <c r="E58" s="370"/>
      <c r="F58" s="367"/>
      <c r="G58" s="367"/>
      <c r="H58" s="367"/>
      <c r="I58" s="367"/>
      <c r="J58" s="367"/>
      <c r="K58" s="367"/>
      <c r="L58" s="367"/>
      <c r="M58" s="367"/>
      <c r="N58" s="367"/>
      <c r="O58" s="368"/>
      <c r="P58" s="260"/>
      <c r="Q58" s="260"/>
      <c r="R58" s="260"/>
      <c r="S58" s="260" t="s">
        <v>101</v>
      </c>
      <c r="T58" s="260"/>
      <c r="U58" s="260"/>
      <c r="V58" s="260"/>
      <c r="W58" s="260"/>
      <c r="X58" s="260"/>
      <c r="Y58" s="260"/>
      <c r="Z58" s="260"/>
      <c r="AA58" s="260"/>
      <c r="AB58" s="260"/>
      <c r="AC58" s="260"/>
      <c r="AD58" s="29"/>
      <c r="AE58" s="29"/>
      <c r="AF58" s="29"/>
      <c r="AG58" s="260"/>
      <c r="AH58" s="260"/>
      <c r="AI58" s="260"/>
      <c r="AJ58" s="262"/>
      <c r="AK58" s="262"/>
      <c r="AL58" s="262"/>
      <c r="AM58" s="262"/>
      <c r="AN58" s="262"/>
      <c r="AO58" s="263"/>
      <c r="AP58" s="262"/>
      <c r="AQ58" s="262"/>
      <c r="AR58" s="33"/>
      <c r="AT58" s="653" t="s">
        <v>139</v>
      </c>
      <c r="AV58" s="3"/>
      <c r="AW58" s="3"/>
      <c r="AX58" s="3"/>
      <c r="AY58" s="3"/>
      <c r="AZ58" s="3"/>
      <c r="BA58" s="3"/>
    </row>
    <row r="59" spans="1:53" ht="9.75" customHeight="1" thickBot="1">
      <c r="A59" s="265"/>
      <c r="B59" s="266"/>
      <c r="C59" s="266"/>
      <c r="D59" s="266"/>
      <c r="E59" s="266"/>
      <c r="F59" s="266"/>
      <c r="G59" s="266"/>
      <c r="H59" s="266"/>
      <c r="I59" s="266"/>
      <c r="J59" s="266"/>
      <c r="K59" s="266"/>
      <c r="L59" s="266"/>
      <c r="M59" s="266"/>
      <c r="N59" s="266"/>
      <c r="O59" s="266"/>
      <c r="P59" s="266"/>
      <c r="Q59" s="266"/>
      <c r="R59" s="266"/>
      <c r="S59" s="266"/>
      <c r="T59" s="267"/>
      <c r="U59" s="267"/>
      <c r="V59" s="267"/>
      <c r="W59" s="267"/>
      <c r="X59" s="266"/>
      <c r="Y59" s="266"/>
      <c r="Z59" s="266"/>
      <c r="AA59" s="266"/>
      <c r="AB59" s="266"/>
      <c r="AC59" s="266"/>
      <c r="AD59" s="268"/>
      <c r="AE59" s="268"/>
      <c r="AF59" s="268"/>
      <c r="AG59" s="266"/>
      <c r="AH59" s="266"/>
      <c r="AI59" s="266"/>
      <c r="AJ59" s="269"/>
      <c r="AK59" s="269"/>
      <c r="AL59" s="269"/>
      <c r="AM59" s="269"/>
      <c r="AN59" s="269"/>
      <c r="AO59" s="270"/>
      <c r="AP59" s="269"/>
      <c r="AQ59" s="269"/>
      <c r="AR59" s="33"/>
      <c r="AV59" s="3"/>
      <c r="AW59" s="3"/>
      <c r="AX59" s="3"/>
      <c r="AY59" s="3"/>
      <c r="AZ59" s="3"/>
      <c r="BA59" s="3"/>
    </row>
    <row r="60" spans="1:53" ht="6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</row>
    <row r="61" spans="1:53" ht="6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281"/>
      <c r="AU61" s="3"/>
      <c r="AV61" s="3"/>
      <c r="AW61" s="3"/>
      <c r="AX61" s="3"/>
      <c r="AY61" s="3"/>
      <c r="AZ61" s="3"/>
      <c r="BA61" s="3"/>
    </row>
    <row r="62" spans="1:53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</row>
    <row r="63" spans="1:5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</row>
    <row r="64" spans="1:53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</row>
    <row r="65" spans="1:53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</row>
    <row r="66" spans="1:53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</row>
    <row r="67" spans="1:53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</row>
    <row r="68" spans="1:53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</row>
    <row r="69" spans="1:53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</row>
    <row r="70" spans="1:53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</row>
    <row r="71" spans="1:53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</row>
    <row r="72" spans="1:53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</row>
    <row r="73" spans="1:5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</row>
    <row r="74" spans="1:53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</row>
    <row r="75" spans="1:53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</row>
    <row r="76" spans="1:53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</row>
    <row r="77" spans="1:53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</row>
    <row r="78" spans="1:53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</row>
    <row r="79" spans="1:53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</row>
    <row r="80" spans="1:53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</row>
    <row r="81" spans="1:53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</row>
    <row r="82" spans="1:53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</row>
    <row r="83" spans="1:5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</row>
    <row r="84" spans="1:53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</row>
    <row r="85" spans="1:53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</row>
    <row r="86" spans="1:53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</row>
    <row r="87" spans="1:53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</row>
    <row r="88" spans="1:53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</row>
    <row r="89" spans="1:53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</row>
    <row r="90" spans="1:53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</row>
    <row r="91" spans="1:53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</row>
    <row r="92" spans="1:53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</row>
    <row r="93" spans="1:5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</row>
    <row r="94" spans="1:53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</row>
    <row r="95" spans="1:53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</row>
    <row r="96" spans="1:53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</row>
    <row r="97" spans="1:53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</row>
    <row r="98" spans="1:53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</row>
    <row r="99" spans="1:53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</row>
    <row r="100" spans="1:53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</row>
    <row r="101" spans="1:53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</row>
    <row r="102" spans="1:53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</row>
    <row r="103" spans="1:5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</row>
    <row r="104" spans="1:53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</row>
    <row r="105" spans="1:53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</row>
    <row r="106" spans="1:53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</row>
    <row r="107" spans="1:53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</row>
    <row r="108" spans="1:53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</row>
    <row r="109" spans="1:53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</row>
    <row r="110" spans="1:53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</row>
    <row r="111" spans="1:53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</row>
    <row r="112" spans="1:53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</row>
    <row r="113" spans="1:5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</row>
    <row r="114" spans="1:53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</row>
    <row r="115" spans="1:53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</row>
    <row r="116" spans="1:53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</row>
    <row r="117" spans="1:53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</row>
    <row r="118" spans="1:53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</row>
    <row r="119" spans="1:53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</row>
    <row r="120" spans="1:53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</row>
    <row r="121" spans="1:53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</row>
    <row r="122" spans="1:53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</row>
    <row r="123" spans="1:5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</row>
    <row r="124" spans="1:53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</row>
    <row r="125" spans="1:53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</row>
    <row r="126" spans="1:53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</row>
    <row r="127" spans="1:53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</row>
    <row r="128" spans="1:53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</row>
    <row r="129" spans="1:53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</row>
    <row r="130" spans="1:53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</row>
    <row r="131" spans="1:53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</row>
    <row r="132" spans="1:53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</row>
    <row r="133" spans="1:5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</row>
    <row r="134" spans="1:53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</row>
    <row r="135" spans="1:53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</row>
    <row r="136" spans="1:53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</row>
    <row r="137" spans="1:53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</row>
    <row r="138" spans="1:53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</row>
    <row r="139" spans="1:53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</row>
    <row r="140" spans="1:53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</row>
    <row r="141" spans="1:53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</row>
    <row r="142" spans="1:53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</row>
    <row r="143" spans="1:53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</row>
    <row r="144" spans="1:53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</row>
    <row r="145" spans="1:53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</row>
    <row r="146" spans="1:53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</row>
    <row r="147" spans="1:53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</row>
    <row r="148" spans="1:53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</row>
    <row r="149" spans="1:53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</row>
    <row r="150" spans="1:53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</row>
    <row r="151" spans="1:53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</row>
    <row r="152" spans="1:53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</row>
    <row r="153" spans="1:53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</row>
    <row r="154" spans="1:53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</row>
    <row r="155" spans="1:53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</row>
    <row r="156" spans="1:53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</row>
    <row r="157" spans="1:53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</row>
    <row r="158" spans="1:53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</row>
    <row r="159" spans="1:53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</row>
    <row r="160" spans="1:53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</row>
    <row r="161" spans="1:53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</row>
    <row r="162" spans="1:53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</row>
    <row r="163" spans="1:5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</row>
    <row r="164" spans="1:53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</row>
    <row r="165" spans="1:53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</row>
    <row r="166" spans="1:53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</row>
    <row r="167" spans="1:53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</row>
    <row r="168" spans="1:53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</row>
    <row r="169" spans="1:53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</row>
    <row r="170" spans="1:53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</row>
    <row r="171" spans="1:53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</row>
    <row r="172" spans="1:53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</row>
    <row r="173" spans="1:5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</row>
    <row r="174" spans="1:53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</row>
    <row r="175" spans="1:53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</row>
    <row r="176" spans="1:53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</row>
    <row r="177" spans="1:53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</row>
    <row r="178" spans="1:53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</row>
    <row r="179" spans="1:53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</row>
    <row r="180" spans="1:53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</row>
    <row r="181" spans="1:53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</row>
    <row r="182" spans="1:53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</row>
    <row r="183" spans="1:5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</row>
    <row r="184" spans="1:53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</row>
    <row r="185" spans="1:53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</row>
    <row r="186" spans="1:53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</row>
    <row r="187" spans="1:53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</row>
    <row r="188" spans="1:53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</row>
    <row r="189" spans="1:53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</row>
    <row r="190" spans="1:53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</row>
    <row r="191" spans="1:53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</row>
    <row r="192" spans="1:53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</row>
    <row r="193" spans="1:5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</row>
    <row r="194" spans="1:53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</row>
    <row r="195" spans="1:53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</row>
    <row r="196" spans="1:53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</row>
    <row r="197" spans="1:53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</row>
    <row r="198" spans="1:53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</row>
    <row r="199" spans="1:53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</row>
    <row r="200" spans="1:53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</row>
    <row r="201" spans="1:53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</row>
    <row r="202" spans="1:53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</row>
    <row r="203" spans="1:5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</row>
    <row r="204" spans="1:53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</row>
    <row r="205" spans="1:53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</row>
    <row r="206" spans="1:53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</row>
    <row r="207" spans="1:53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</row>
    <row r="208" spans="1:53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</row>
    <row r="209" spans="1:53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</row>
    <row r="210" spans="1:53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</row>
    <row r="211" spans="1:53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</row>
    <row r="212" spans="1:53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</row>
    <row r="213" spans="1:5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</row>
    <row r="214" spans="1:53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</row>
    <row r="215" spans="1:53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</row>
    <row r="216" spans="1:53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</row>
    <row r="217" spans="1:53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</row>
    <row r="218" spans="1:53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</row>
    <row r="219" spans="1:53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</row>
    <row r="220" spans="1:53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</row>
    <row r="221" spans="1:53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</row>
    <row r="222" spans="1:53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</row>
    <row r="223" spans="1:53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</row>
    <row r="224" spans="1:53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</row>
    <row r="225" spans="1:53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</row>
    <row r="226" spans="1:53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</row>
    <row r="227" spans="1:53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</row>
    <row r="228" spans="1:53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</row>
    <row r="229" spans="1:53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</row>
    <row r="230" spans="1:53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</row>
    <row r="231" spans="1:53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</row>
    <row r="232" spans="1:53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</row>
    <row r="233" spans="1:53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</row>
    <row r="234" spans="1:53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</row>
    <row r="235" spans="1:53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</row>
    <row r="236" spans="1:53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</row>
    <row r="237" spans="1:53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</row>
    <row r="238" spans="1:53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</row>
    <row r="239" spans="1:53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</row>
    <row r="240" spans="1:53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</row>
    <row r="241" spans="1:53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</row>
    <row r="242" spans="1:53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</row>
    <row r="243" spans="1:53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</row>
    <row r="244" spans="1:53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</row>
    <row r="245" spans="1:53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</row>
    <row r="246" spans="1:53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</row>
    <row r="247" spans="1:53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</row>
    <row r="248" spans="1:53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</row>
    <row r="249" spans="1:53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</row>
    <row r="250" spans="1:53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</row>
    <row r="251" spans="1:53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</row>
    <row r="252" spans="1:53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</row>
    <row r="253" spans="1:53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</row>
    <row r="254" spans="1:53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</row>
    <row r="255" spans="1:53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</row>
    <row r="256" spans="1:53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</row>
    <row r="257" spans="1:53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</row>
    <row r="258" spans="1:53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</row>
    <row r="259" spans="1:53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</row>
    <row r="260" spans="1:53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</row>
    <row r="261" spans="1:53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</row>
    <row r="262" spans="1:53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</row>
    <row r="263" spans="1:53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</row>
    <row r="264" spans="1:53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</row>
    <row r="265" spans="1:53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</row>
    <row r="266" spans="1:53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</row>
    <row r="267" spans="1:53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</row>
    <row r="268" spans="1:53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</row>
    <row r="269" spans="1:53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</row>
    <row r="270" spans="1:53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</row>
    <row r="271" spans="1:53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</row>
    <row r="272" spans="1:53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</row>
    <row r="273" spans="1:53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</row>
    <row r="274" spans="1:53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</row>
    <row r="275" spans="1:53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</row>
    <row r="276" spans="1:53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</row>
    <row r="277" spans="1:53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</row>
    <row r="278" spans="1:53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</row>
    <row r="279" spans="1:53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</row>
    <row r="280" spans="1:53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</row>
    <row r="281" spans="1:53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</row>
    <row r="282" spans="1:53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</row>
    <row r="283" spans="1:53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</row>
    <row r="284" spans="1:53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</row>
    <row r="285" spans="1:53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</row>
    <row r="286" spans="1:53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</row>
    <row r="287" spans="1:53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</row>
    <row r="288" spans="1:53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</row>
    <row r="289" spans="1:53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</row>
    <row r="290" spans="1:53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</row>
    <row r="291" spans="1:53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</row>
    <row r="292" spans="1:53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</row>
    <row r="293" spans="1:53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</row>
    <row r="294" spans="1:53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</row>
    <row r="295" spans="1:53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</row>
    <row r="296" spans="1:53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</row>
    <row r="297" spans="1:53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</row>
    <row r="298" spans="1:53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</row>
    <row r="299" spans="1:53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</row>
    <row r="300" spans="1:53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</row>
    <row r="301" spans="1:53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</row>
    <row r="302" spans="1:53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</row>
    <row r="303" spans="1:53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</row>
    <row r="304" spans="1:53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</row>
    <row r="305" spans="1:53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</row>
    <row r="306" spans="1:53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</row>
    <row r="307" spans="1:53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</row>
    <row r="308" spans="1:53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</row>
    <row r="309" spans="1:53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</row>
    <row r="310" spans="1:53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</row>
    <row r="311" spans="1:53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</row>
    <row r="312" spans="1:53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</row>
    <row r="313" spans="1:53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</row>
    <row r="314" spans="1:53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</row>
    <row r="315" spans="1:53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</row>
    <row r="316" spans="1:53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</row>
    <row r="317" spans="1:53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</row>
    <row r="318" spans="1:53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</row>
    <row r="319" spans="1:53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</row>
    <row r="320" spans="1:53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</row>
    <row r="321" spans="1:53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</row>
    <row r="322" spans="1:53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</row>
    <row r="323" spans="1:53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</row>
    <row r="324" spans="1:53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</row>
    <row r="325" spans="1:53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</row>
    <row r="326" spans="1:53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</row>
    <row r="327" spans="1:53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</row>
    <row r="328" spans="1:53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</row>
    <row r="329" spans="1:53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</row>
    <row r="330" spans="1:53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</row>
    <row r="331" spans="1:53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</row>
    <row r="332" spans="1:53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</row>
    <row r="333" spans="1:53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</row>
    <row r="334" spans="1:53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</row>
    <row r="335" spans="1:53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</row>
    <row r="336" spans="1:53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</row>
    <row r="337" spans="1:53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</row>
    <row r="338" spans="1:53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</row>
    <row r="339" spans="1:53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</row>
    <row r="340" spans="1:53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</row>
    <row r="341" spans="1:53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</row>
    <row r="342" spans="1:53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</row>
    <row r="343" spans="1:53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</row>
    <row r="344" spans="1:53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</row>
    <row r="345" spans="1:53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</row>
    <row r="346" spans="1:53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</row>
    <row r="347" spans="1:53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</row>
    <row r="348" spans="1:53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</row>
    <row r="349" spans="1:53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</row>
    <row r="350" spans="1:53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</row>
    <row r="351" spans="1:53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</row>
    <row r="352" spans="1:53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</row>
    <row r="353" spans="1:53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</row>
    <row r="354" spans="1:53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</row>
    <row r="355" spans="1:53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</row>
    <row r="356" spans="1:53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</row>
    <row r="357" spans="1:53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</row>
    <row r="358" spans="1:53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</row>
    <row r="359" spans="1:53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</row>
    <row r="360" spans="1:53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</row>
    <row r="361" spans="1:53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</row>
    <row r="362" spans="1:53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</row>
    <row r="363" spans="1:53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</row>
    <row r="364" spans="1:53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</row>
    <row r="365" spans="1:53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</row>
    <row r="366" spans="1:53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</row>
    <row r="367" spans="1:53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</row>
    <row r="368" spans="1:53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</row>
    <row r="369" spans="1:53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</row>
    <row r="370" spans="1:53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</row>
    <row r="371" spans="1:53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</row>
    <row r="372" spans="1:53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</row>
    <row r="373" spans="1:53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</row>
    <row r="374" spans="1:53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</row>
    <row r="375" spans="1:53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</row>
    <row r="376" spans="1:53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</row>
    <row r="377" spans="1:53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</row>
    <row r="378" spans="1:53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</row>
    <row r="379" spans="1:53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</row>
    <row r="380" spans="1:53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</row>
    <row r="381" spans="1:53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</row>
    <row r="382" spans="1:53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</row>
    <row r="383" spans="1:53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</row>
    <row r="384" spans="1:53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</row>
    <row r="385" spans="1:53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</row>
    <row r="386" spans="1:53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</row>
    <row r="387" spans="1:53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</row>
    <row r="388" spans="1:53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</row>
    <row r="389" spans="1:53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</row>
    <row r="390" spans="1:53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</row>
    <row r="391" spans="1:53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</row>
    <row r="392" spans="1:53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</row>
    <row r="393" spans="1:53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</row>
    <row r="394" spans="1:53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</row>
    <row r="395" spans="1:53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</row>
    <row r="396" spans="1:53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</row>
    <row r="397" spans="1:53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</row>
    <row r="398" spans="1:53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</row>
    <row r="399" spans="1:53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</row>
    <row r="400" spans="1:53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</row>
    <row r="401" spans="1:53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</row>
    <row r="402" spans="1:53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</row>
    <row r="403" spans="1:53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</row>
    <row r="404" spans="1:53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</row>
    <row r="405" spans="1:53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</row>
    <row r="406" spans="1:53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</row>
    <row r="407" spans="1:53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</row>
    <row r="408" spans="1:53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</row>
    <row r="409" spans="1:53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</row>
    <row r="410" spans="1:53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</row>
    <row r="411" spans="1:53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</row>
    <row r="412" spans="1:53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</row>
    <row r="413" spans="1:53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</row>
    <row r="414" spans="1:53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</row>
    <row r="415" spans="1:53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</row>
    <row r="416" spans="1:53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</row>
    <row r="417" spans="1:53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</row>
    <row r="418" spans="1:53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</row>
    <row r="419" spans="1:53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</row>
    <row r="420" spans="1:53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</row>
    <row r="421" spans="1:53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</row>
    <row r="422" spans="1:53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</row>
    <row r="423" spans="1:53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</row>
    <row r="424" spans="1:53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</row>
    <row r="425" spans="1:53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</row>
    <row r="426" spans="1:53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</row>
    <row r="427" spans="1:53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</row>
    <row r="428" spans="1:53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</row>
    <row r="429" spans="1:53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</row>
    <row r="430" spans="1:53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</row>
    <row r="431" spans="1:53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</row>
    <row r="432" spans="1:53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</row>
    <row r="433" spans="1:53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</row>
    <row r="434" spans="1:53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</row>
    <row r="435" spans="1:53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</row>
    <row r="436" spans="1:53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</row>
    <row r="437" spans="1:53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</row>
    <row r="438" spans="1:53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</row>
    <row r="439" spans="1:53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</row>
    <row r="440" spans="1:53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</row>
    <row r="441" spans="1:53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</row>
    <row r="442" spans="1:53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</row>
    <row r="443" spans="1:53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</row>
    <row r="444" spans="1:53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</row>
    <row r="445" spans="1:53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</row>
    <row r="446" spans="1:53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</row>
    <row r="447" spans="1:53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</row>
    <row r="448" spans="1:53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</row>
    <row r="449" spans="1:53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</row>
    <row r="450" spans="1:53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</row>
    <row r="451" spans="1:53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</row>
    <row r="452" spans="1:53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</row>
    <row r="453" spans="1:53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</row>
    <row r="454" spans="1:53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</row>
    <row r="455" spans="1:53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</row>
    <row r="456" spans="1:53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</row>
    <row r="457" spans="1:53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</row>
    <row r="458" spans="1:53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</row>
    <row r="459" spans="1:53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</row>
    <row r="460" spans="1:53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</row>
    <row r="461" spans="1:53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</row>
    <row r="462" spans="1:53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</row>
    <row r="463" spans="1:53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</row>
    <row r="464" spans="1:53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</row>
    <row r="465" spans="1:53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</row>
    <row r="466" spans="1:53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</row>
    <row r="467" spans="1:53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</row>
    <row r="468" spans="1:53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</row>
    <row r="469" spans="1:53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</row>
    <row r="470" spans="1:53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</row>
    <row r="471" spans="1:53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</row>
    <row r="472" spans="1:53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</row>
    <row r="473" spans="1:53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</row>
    <row r="474" spans="1:53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</row>
    <row r="475" spans="1:53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</row>
    <row r="476" spans="1:53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</row>
    <row r="477" spans="1:53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</row>
    <row r="478" spans="1:53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</row>
    <row r="479" spans="1:53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</row>
    <row r="480" spans="1:53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</row>
    <row r="481" spans="1:53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</row>
    <row r="482" spans="1:53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</row>
    <row r="483" spans="1:53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</row>
    <row r="484" spans="1:53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</row>
    <row r="485" spans="1:53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</row>
    <row r="486" spans="1:53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</row>
    <row r="487" spans="1:53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</row>
    <row r="488" spans="1:53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</row>
    <row r="489" spans="1:53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</row>
    <row r="490" spans="1:53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</row>
    <row r="491" spans="1:53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</row>
    <row r="492" spans="1:53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</row>
    <row r="493" spans="1:53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</row>
    <row r="494" spans="1:53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</row>
    <row r="495" spans="1:53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</row>
    <row r="496" spans="1:53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</row>
    <row r="497" spans="1:53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</row>
    <row r="498" spans="1:53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</row>
    <row r="499" spans="1:53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</row>
    <row r="500" spans="1:53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</row>
    <row r="501" spans="1:53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</row>
    <row r="502" spans="1:53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</row>
    <row r="503" spans="1:53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</row>
    <row r="504" spans="1:53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</row>
    <row r="505" spans="1:53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</row>
    <row r="506" spans="1:53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</row>
    <row r="507" spans="1:53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</row>
    <row r="508" spans="1:53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</row>
    <row r="509" spans="1:53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</row>
    <row r="510" spans="1:53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</row>
    <row r="511" spans="1:53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</row>
    <row r="512" spans="1:53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</row>
    <row r="513" spans="1:53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</row>
    <row r="514" spans="1:53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</row>
    <row r="515" spans="1:53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</row>
    <row r="516" spans="1:53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</row>
    <row r="517" spans="1:53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</row>
    <row r="518" spans="1:53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</row>
    <row r="519" spans="1:53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</row>
    <row r="520" spans="1:53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</row>
    <row r="521" spans="1:53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</row>
    <row r="522" spans="1:53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</row>
    <row r="523" spans="1:53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</row>
    <row r="524" spans="1:53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</row>
    <row r="525" spans="1:53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</row>
    <row r="526" spans="1:53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</row>
    <row r="527" spans="1:53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</row>
    <row r="528" spans="1:53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</row>
    <row r="529" spans="1:53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</row>
    <row r="530" spans="1:53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</row>
    <row r="531" spans="1:53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</row>
    <row r="532" spans="1:53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</row>
    <row r="533" spans="1:53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</row>
    <row r="534" spans="1:53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</row>
    <row r="535" spans="1:53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</row>
    <row r="536" spans="1:53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</row>
    <row r="537" spans="1:53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</row>
    <row r="538" spans="1:53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</row>
    <row r="539" spans="1:53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</row>
    <row r="540" spans="1:53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</row>
    <row r="541" spans="1:53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</row>
    <row r="542" spans="1:53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</row>
    <row r="543" spans="1:53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</row>
    <row r="544" spans="1:53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</row>
    <row r="545" spans="1:53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</row>
    <row r="546" spans="1:53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</row>
    <row r="547" spans="1:53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</row>
    <row r="548" spans="1:53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</row>
    <row r="549" spans="1:53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</row>
    <row r="550" spans="1:53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</row>
    <row r="551" spans="1:53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</row>
    <row r="552" spans="1:53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</row>
    <row r="553" spans="1:53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</row>
    <row r="554" spans="1:53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</row>
    <row r="555" spans="1:53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</row>
    <row r="556" spans="1:53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</row>
    <row r="557" spans="1:53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</row>
    <row r="558" spans="1:53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</row>
    <row r="559" spans="1:53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</row>
    <row r="560" spans="1:53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</row>
    <row r="561" spans="1:53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</row>
    <row r="562" spans="1:53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</row>
    <row r="563" spans="1:53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</row>
    <row r="564" spans="1:53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</row>
    <row r="565" spans="1:53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</row>
    <row r="566" spans="1:53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</row>
    <row r="567" spans="1:53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</row>
    <row r="568" spans="1:53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</row>
    <row r="569" spans="1:53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</row>
    <row r="570" spans="1:53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</row>
    <row r="571" spans="1:53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</row>
    <row r="572" spans="1:53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</row>
    <row r="573" spans="1:53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</row>
    <row r="574" spans="1:53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</row>
    <row r="575" spans="1:53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</row>
    <row r="576" spans="1:53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</row>
    <row r="577" spans="1:53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</row>
    <row r="578" spans="1:53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</row>
    <row r="579" spans="1:53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</row>
    <row r="580" spans="1:53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</row>
    <row r="581" spans="1:53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</row>
    <row r="582" spans="1:53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</row>
    <row r="583" spans="1:53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</row>
    <row r="584" spans="1:53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</row>
    <row r="585" spans="1:53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</row>
    <row r="586" spans="1:53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</row>
    <row r="587" spans="1:53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</row>
    <row r="588" spans="1:53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</row>
    <row r="589" spans="1:53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</row>
    <row r="590" spans="1:53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</row>
    <row r="591" spans="1:53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</row>
    <row r="592" spans="1:53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</row>
    <row r="593" spans="1:53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</row>
    <row r="594" spans="1:53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</row>
    <row r="595" spans="1:53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</row>
    <row r="596" spans="1:53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</row>
    <row r="597" spans="1:53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</row>
    <row r="598" spans="1:53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</row>
    <row r="599" spans="1:53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</row>
    <row r="600" spans="1:53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</row>
    <row r="601" spans="1:53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</row>
    <row r="602" spans="1:53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</row>
    <row r="603" spans="1:53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</row>
    <row r="604" spans="1:53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</row>
    <row r="605" spans="1:53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</row>
    <row r="606" spans="1:53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</row>
    <row r="607" spans="1:53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</row>
    <row r="608" spans="1:53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</row>
    <row r="609" spans="1:53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</row>
    <row r="610" spans="1:53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</row>
    <row r="611" spans="1:53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</row>
    <row r="612" spans="1:53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</row>
    <row r="613" spans="1:53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</row>
    <row r="614" spans="1:53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</row>
    <row r="615" spans="1:53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</row>
    <row r="616" spans="1:53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</row>
    <row r="617" spans="1:53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</row>
    <row r="618" spans="1:53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</row>
    <row r="619" spans="1:53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</row>
    <row r="620" spans="1:53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</row>
    <row r="621" spans="1:53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</row>
    <row r="622" spans="1:53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</row>
    <row r="623" spans="1:53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</row>
    <row r="624" spans="1:53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</row>
    <row r="625" spans="1:53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</row>
    <row r="626" spans="1:53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</row>
    <row r="627" spans="1:53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</row>
    <row r="628" spans="1:53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</row>
    <row r="629" spans="1:53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</row>
    <row r="630" spans="1:53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</row>
    <row r="631" spans="1:53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</row>
    <row r="632" spans="1:53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</row>
    <row r="633" spans="1:5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</row>
    <row r="634" spans="1:53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</row>
    <row r="635" spans="1:53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</row>
    <row r="636" spans="1:53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</row>
    <row r="637" spans="1:53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</row>
    <row r="638" spans="1:53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</row>
    <row r="639" spans="1:53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</row>
    <row r="640" spans="1:53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</row>
    <row r="641" spans="1:53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</row>
    <row r="642" spans="1:53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</row>
    <row r="643" spans="1:53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</row>
    <row r="644" spans="1:53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</row>
    <row r="645" spans="1:53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</row>
    <row r="646" spans="1:53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</row>
    <row r="647" spans="1:53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</row>
    <row r="648" spans="1:53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</row>
    <row r="649" spans="1:53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</row>
    <row r="650" spans="1:53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</row>
    <row r="651" spans="1:53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</row>
    <row r="652" spans="1:53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</row>
    <row r="653" spans="1:53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</row>
    <row r="654" spans="1:53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</row>
    <row r="655" spans="1:53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</row>
    <row r="656" spans="1:53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</row>
    <row r="657" spans="1:53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</row>
    <row r="658" spans="1:53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</row>
    <row r="659" spans="1:53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</row>
    <row r="660" spans="1:53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</row>
    <row r="661" spans="1:53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</row>
    <row r="662" spans="1:53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</row>
    <row r="663" spans="1:53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</row>
    <row r="664" spans="1:53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</row>
    <row r="665" spans="1:53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</row>
    <row r="666" spans="1:53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</row>
    <row r="667" spans="1:53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</row>
    <row r="668" spans="1:53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</row>
    <row r="669" spans="1:53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</row>
    <row r="670" spans="1:53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</row>
    <row r="671" spans="1:53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</row>
    <row r="672" spans="1:53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</row>
    <row r="673" spans="1:53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</row>
    <row r="674" spans="1:53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</row>
    <row r="675" spans="1:53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</row>
    <row r="676" spans="1:53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</row>
    <row r="677" spans="1:53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</row>
    <row r="678" spans="1:53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</row>
    <row r="679" spans="1:53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</row>
    <row r="680" spans="1:53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</row>
    <row r="681" spans="1:53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</row>
    <row r="682" spans="1:53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</row>
    <row r="683" spans="1:53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</row>
    <row r="684" spans="1:53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</row>
    <row r="685" spans="1:53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</row>
    <row r="686" spans="1:53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</row>
    <row r="687" spans="1:53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</row>
    <row r="688" spans="1:53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</row>
    <row r="689" spans="1:53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</row>
    <row r="690" spans="1:53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</row>
    <row r="691" spans="1:53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</row>
    <row r="692" spans="1:53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</row>
    <row r="693" spans="1:53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</row>
    <row r="694" spans="1:53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</row>
    <row r="695" spans="1:53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</row>
    <row r="696" spans="1:53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</row>
    <row r="697" spans="1:53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</row>
    <row r="698" spans="1:53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</row>
    <row r="699" spans="1:53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</row>
    <row r="700" spans="1:53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</row>
    <row r="701" spans="1:53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</row>
    <row r="702" spans="1:53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</row>
    <row r="703" spans="1:53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</row>
    <row r="704" spans="1:53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</row>
    <row r="705" spans="1:53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</row>
    <row r="706" spans="1:53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</row>
    <row r="707" spans="1:53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</row>
    <row r="708" spans="1:53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</row>
    <row r="709" spans="1:53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</row>
    <row r="710" spans="1:53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</row>
    <row r="711" spans="1:53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</row>
    <row r="712" spans="1:53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</row>
    <row r="713" spans="1:53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</row>
    <row r="714" spans="1:53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</row>
    <row r="715" spans="1:53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</row>
    <row r="716" spans="1:53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</row>
    <row r="717" spans="1:53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</row>
    <row r="718" spans="1:53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</row>
    <row r="719" spans="1:53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</row>
    <row r="720" spans="1:53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</row>
    <row r="721" spans="1:53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</row>
    <row r="722" spans="1:53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</row>
    <row r="723" spans="1:53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</row>
    <row r="724" spans="1:53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</row>
    <row r="725" spans="1:53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</row>
    <row r="726" spans="1:53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</row>
    <row r="727" spans="1:53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</row>
    <row r="728" spans="1:53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</row>
    <row r="729" spans="1:53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</row>
    <row r="730" spans="1:53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</row>
    <row r="731" spans="1:53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</row>
    <row r="732" spans="1:53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</row>
    <row r="733" spans="1:53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</row>
    <row r="734" spans="1:53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</row>
    <row r="735" spans="1:53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</row>
    <row r="736" spans="1:53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</row>
    <row r="737" spans="1:53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</row>
    <row r="738" spans="1:53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</row>
    <row r="739" spans="1:53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</row>
    <row r="740" spans="1:53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</row>
    <row r="741" spans="1:53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</row>
    <row r="742" spans="1:53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</row>
    <row r="743" spans="1:53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</row>
    <row r="744" spans="1:53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</row>
    <row r="745" spans="1:53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</row>
    <row r="746" spans="1:53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</row>
    <row r="747" spans="1:53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</row>
    <row r="748" spans="1:53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</row>
    <row r="749" spans="1:53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</row>
    <row r="750" spans="1:53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</row>
    <row r="751" spans="1:53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</row>
    <row r="752" spans="1:53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</row>
    <row r="753" spans="1:53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</row>
    <row r="754" spans="1:53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</row>
    <row r="755" spans="1:53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</row>
    <row r="756" spans="1:53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</row>
    <row r="757" spans="1:53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</row>
    <row r="758" spans="1:53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</row>
    <row r="759" spans="1:53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</row>
    <row r="760" spans="1:53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</row>
    <row r="761" spans="1:53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</row>
    <row r="762" spans="1:53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</row>
    <row r="763" spans="1:53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</row>
    <row r="764" spans="1:53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</row>
    <row r="765" spans="1:53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</row>
    <row r="766" spans="1:53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</row>
    <row r="767" spans="1:53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</row>
    <row r="768" spans="1:53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</row>
    <row r="769" spans="1:53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</row>
    <row r="770" spans="1:53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</row>
    <row r="771" spans="1:53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</row>
    <row r="772" spans="1:53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</row>
    <row r="773" spans="1:53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</row>
    <row r="774" spans="1:53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</row>
    <row r="775" spans="1:53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</row>
    <row r="776" spans="1:53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</row>
    <row r="777" spans="1:53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</row>
    <row r="778" spans="1:53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</row>
    <row r="779" spans="1:53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</row>
    <row r="780" spans="1:53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</row>
    <row r="781" spans="1:53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</row>
    <row r="782" spans="1:53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</row>
    <row r="783" spans="1:53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</row>
    <row r="784" spans="1:53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</row>
    <row r="785" spans="1:53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</row>
    <row r="786" spans="1:53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</row>
    <row r="787" spans="1:53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</row>
    <row r="788" spans="1:53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</row>
    <row r="789" spans="1:53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</row>
    <row r="790" spans="1:53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</row>
    <row r="791" spans="1:53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</row>
    <row r="792" spans="1:53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</row>
    <row r="793" spans="1:53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</row>
    <row r="794" spans="1:53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</row>
    <row r="795" spans="1:53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</row>
    <row r="796" spans="1:53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</row>
    <row r="797" spans="1:53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</row>
    <row r="798" spans="1:53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</row>
    <row r="799" spans="1:53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</row>
    <row r="800" spans="1:53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</row>
    <row r="801" spans="1:53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</row>
    <row r="802" spans="1:53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</row>
    <row r="803" spans="1:53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</row>
    <row r="804" spans="1:53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</row>
    <row r="805" spans="1:53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</row>
    <row r="806" spans="1:53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</row>
    <row r="807" spans="1:53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</row>
    <row r="808" spans="1:53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</row>
    <row r="809" spans="1:53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</row>
    <row r="810" spans="1:53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</row>
    <row r="811" spans="1:53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</row>
    <row r="812" spans="1:53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</row>
    <row r="813" spans="1:53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</row>
    <row r="814" spans="1:53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</row>
    <row r="815" spans="1:53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</row>
    <row r="816" spans="1:53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</row>
    <row r="817" spans="1:53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</row>
    <row r="818" spans="1:53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</row>
    <row r="819" spans="1:53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</row>
    <row r="820" spans="1:53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</row>
    <row r="821" spans="1:53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</row>
    <row r="822" spans="1:53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</row>
    <row r="823" spans="1:53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</row>
    <row r="824" spans="1:53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</row>
    <row r="825" spans="1:53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</row>
    <row r="826" spans="1:53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</row>
    <row r="827" spans="1:53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</row>
    <row r="828" spans="1:53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</row>
    <row r="829" spans="1:53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</row>
    <row r="830" spans="1:53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</row>
    <row r="831" spans="1:53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</row>
    <row r="832" spans="1:53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</row>
    <row r="833" spans="1:53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</row>
    <row r="834" spans="1:53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</row>
    <row r="835" spans="1:53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</row>
    <row r="836" spans="1:53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</row>
    <row r="837" spans="1:53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</row>
    <row r="838" spans="1:53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</row>
    <row r="839" spans="1:53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</row>
    <row r="840" spans="1:53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</row>
    <row r="841" spans="1:53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</row>
    <row r="842" spans="1:53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</row>
    <row r="843" spans="1:53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</row>
    <row r="844" spans="1:53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</row>
    <row r="845" spans="1:53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</row>
    <row r="846" spans="1:53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</row>
    <row r="847" spans="1:53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</row>
    <row r="848" spans="1:53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</row>
    <row r="849" spans="1:53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</row>
    <row r="850" spans="1:53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</row>
    <row r="851" spans="1:53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</row>
    <row r="852" spans="1:53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</row>
    <row r="853" spans="1:53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</row>
    <row r="854" spans="1:53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</row>
    <row r="855" spans="1:53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</row>
    <row r="856" spans="1:53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</row>
    <row r="857" spans="1:53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</row>
    <row r="858" spans="1:53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</row>
    <row r="859" spans="1:53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</row>
    <row r="860" spans="1:53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</row>
    <row r="861" spans="1:53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</row>
    <row r="862" spans="1:53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</row>
    <row r="863" spans="1:53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</row>
    <row r="864" spans="1:53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</row>
    <row r="865" spans="1:53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</row>
    <row r="866" spans="1:53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</row>
    <row r="867" spans="1:53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</row>
    <row r="868" spans="1:53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</row>
    <row r="869" spans="1:53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</row>
    <row r="870" spans="1:53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</row>
    <row r="871" spans="1:53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</row>
    <row r="872" spans="1:53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</row>
    <row r="873" spans="1:53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</row>
    <row r="874" spans="1:53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</row>
    <row r="875" spans="1:53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</row>
    <row r="876" spans="1:53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</row>
    <row r="877" spans="1:53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</row>
    <row r="878" spans="1:53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</row>
    <row r="879" spans="1:53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</row>
    <row r="880" spans="1:53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</row>
    <row r="881" spans="1:53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</row>
    <row r="882" spans="1:53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</row>
    <row r="883" spans="1:53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</row>
    <row r="884" spans="1:53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</row>
    <row r="885" spans="1:53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</row>
    <row r="886" spans="1:53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</row>
    <row r="887" spans="1:53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</row>
    <row r="888" spans="1:53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</row>
    <row r="889" spans="1:53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</row>
    <row r="890" spans="1:53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</row>
    <row r="891" spans="1:53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</row>
    <row r="892" spans="1:53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</row>
    <row r="893" spans="1:53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</row>
    <row r="894" spans="1:53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</row>
    <row r="895" spans="1:53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</row>
    <row r="896" spans="1:53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</row>
    <row r="897" spans="1:53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</row>
    <row r="898" spans="1:53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</row>
    <row r="899" spans="1:53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</row>
    <row r="900" spans="1:53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</row>
    <row r="901" spans="1:53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</row>
    <row r="902" spans="1:53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</row>
    <row r="903" spans="1:53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</row>
    <row r="904" spans="1:53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</row>
    <row r="905" spans="1:53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</row>
    <row r="906" spans="1:53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</row>
    <row r="907" spans="1:53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</row>
    <row r="908" spans="1:53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</row>
    <row r="909" spans="1:53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</row>
    <row r="910" spans="1:53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</row>
    <row r="911" spans="1:53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</row>
    <row r="912" spans="1:53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</row>
    <row r="913" spans="1:53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</row>
    <row r="914" spans="1:53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</row>
    <row r="915" spans="1:53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</row>
    <row r="916" spans="1:53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</row>
    <row r="917" spans="1:53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</row>
    <row r="918" spans="1:53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</row>
    <row r="919" spans="1:53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</row>
    <row r="920" spans="1:53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</row>
    <row r="921" spans="1:53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</row>
    <row r="922" spans="1:53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</row>
    <row r="923" spans="1:53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</row>
    <row r="924" spans="1:53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</row>
    <row r="925" spans="1:53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</row>
    <row r="926" spans="1:53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</row>
    <row r="927" spans="1:53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</row>
    <row r="928" spans="1:53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</row>
    <row r="929" spans="1:53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</row>
    <row r="930" spans="1:53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</row>
    <row r="931" spans="1:53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</row>
    <row r="932" spans="1:53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</row>
    <row r="933" spans="1:53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</row>
    <row r="934" spans="1:53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</row>
    <row r="935" spans="1:53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</row>
    <row r="936" spans="1:53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</row>
    <row r="937" spans="1:53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</row>
    <row r="938" spans="1:53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</row>
    <row r="939" spans="1:53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</row>
    <row r="940" spans="1:53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</row>
    <row r="941" spans="1:53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</row>
    <row r="942" spans="1:53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</row>
    <row r="943" spans="1:53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</row>
    <row r="944" spans="1:53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</row>
    <row r="945" spans="1:53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</row>
    <row r="946" spans="1:53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</row>
    <row r="947" spans="1:53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</row>
    <row r="948" spans="1:53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</row>
    <row r="949" spans="1:53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</row>
    <row r="950" spans="1:53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</row>
    <row r="951" spans="1:53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</row>
    <row r="952" spans="1:53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</row>
    <row r="953" spans="1:53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</row>
    <row r="954" spans="1:53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</row>
    <row r="955" spans="1:53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</row>
    <row r="956" spans="1:53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</row>
    <row r="957" spans="1:53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</row>
    <row r="958" spans="1:53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</row>
    <row r="959" spans="1:53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</row>
    <row r="960" spans="1:53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</row>
    <row r="961" spans="1:53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</row>
    <row r="962" spans="1:53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</row>
    <row r="963" spans="1:53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</row>
    <row r="964" spans="1:53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</row>
    <row r="965" spans="1:53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</row>
    <row r="966" spans="1:53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</row>
    <row r="967" spans="1:53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</row>
    <row r="968" spans="1:53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</row>
    <row r="969" spans="1:53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</row>
    <row r="970" spans="1:53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</row>
    <row r="971" spans="1:53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</row>
    <row r="972" spans="1:53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</row>
    <row r="973" spans="1:53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</row>
    <row r="974" spans="1:53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</row>
    <row r="975" spans="1:53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</row>
    <row r="976" spans="1:53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</row>
    <row r="977" spans="1:53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</row>
    <row r="978" spans="1:53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</row>
    <row r="979" spans="1:53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</row>
    <row r="980" spans="1:53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</row>
    <row r="981" spans="1:53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</row>
    <row r="982" spans="1:53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</row>
    <row r="983" spans="1:53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</row>
    <row r="984" spans="1:53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</row>
    <row r="985" spans="1:53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</row>
    <row r="986" spans="1:53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</row>
    <row r="987" spans="1:53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</row>
    <row r="988" spans="1:53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</row>
    <row r="989" spans="1:53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</row>
    <row r="990" spans="1:53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</row>
    <row r="991" spans="1:53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</row>
    <row r="992" spans="1:53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</row>
    <row r="993" spans="1:53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</row>
    <row r="994" spans="1:53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</row>
    <row r="995" spans="1:53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</row>
    <row r="996" spans="1:53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</row>
    <row r="997" spans="1:53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</row>
    <row r="998" spans="1:53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</row>
    <row r="999" spans="1:53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</row>
    <row r="1000" spans="1:53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</row>
    <row r="1001" spans="1:53" ht="12.7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  <c r="BA1001" s="3"/>
    </row>
    <row r="1002" spans="1:53" ht="12.7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  <c r="AZ1002" s="3"/>
      <c r="BA1002" s="3"/>
    </row>
    <row r="1003" spans="1:53" ht="12.75" customHeight="1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  <c r="AY1003" s="3"/>
      <c r="AZ1003" s="3"/>
      <c r="BA1003" s="3"/>
    </row>
    <row r="1004" spans="1:53" ht="12.75" customHeight="1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  <c r="AY1004" s="3"/>
      <c r="AZ1004" s="3"/>
      <c r="BA1004" s="3"/>
    </row>
    <row r="1005" spans="1:53" ht="12.75" customHeight="1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  <c r="AY1005" s="3"/>
      <c r="AZ1005" s="3"/>
      <c r="BA1005" s="3"/>
    </row>
    <row r="1006" spans="1:53" ht="12.75" customHeight="1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  <c r="AY1006" s="3"/>
      <c r="AZ1006" s="3"/>
      <c r="BA1006" s="3"/>
    </row>
    <row r="1007" spans="1:53" ht="12.75" customHeight="1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  <c r="AY1007" s="3"/>
      <c r="AZ1007" s="3"/>
      <c r="BA1007" s="3"/>
    </row>
    <row r="1008" spans="1:53" ht="12.75" customHeight="1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  <c r="AY1008" s="3"/>
      <c r="AZ1008" s="3"/>
      <c r="BA1008" s="3"/>
    </row>
  </sheetData>
  <sheetProtection algorithmName="SHA-512" hashValue="fehJJFQKgBdzENynKvTYzfnYiCV852orpKUrjVOAgvduN6dESq8sENOnYcmSn9EJevpf/zaXD5rqr7m5cYWxew==" saltValue="9UCr+uXe1WL/7XF8sIeCGg==" spinCount="100000" sheet="1" objects="1" scenarios="1"/>
  <mergeCells count="141">
    <mergeCell ref="I12:I20"/>
    <mergeCell ref="J12:J20"/>
    <mergeCell ref="K12:K20"/>
    <mergeCell ref="L12:L20"/>
    <mergeCell ref="H12:H20"/>
    <mergeCell ref="Z44:AA44"/>
    <mergeCell ref="AB44:AC44"/>
    <mergeCell ref="AG12:AG20"/>
    <mergeCell ref="AH12:AH20"/>
    <mergeCell ref="AD12:AD20"/>
    <mergeCell ref="T12:T20"/>
    <mergeCell ref="AG44:AH44"/>
    <mergeCell ref="Z43:AA43"/>
    <mergeCell ref="AB43:AC43"/>
    <mergeCell ref="AG43:AH43"/>
    <mergeCell ref="V42:W42"/>
    <mergeCell ref="AB12:AB20"/>
    <mergeCell ref="AC12:AC20"/>
    <mergeCell ref="AA12:AA20"/>
    <mergeCell ref="Z12:Z20"/>
    <mergeCell ref="A47:G47"/>
    <mergeCell ref="AE47:AI47"/>
    <mergeCell ref="AN5:AR5"/>
    <mergeCell ref="AS5:AT5"/>
    <mergeCell ref="A7:B7"/>
    <mergeCell ref="G7:Y7"/>
    <mergeCell ref="AN7:AR7"/>
    <mergeCell ref="AS7:AT7"/>
    <mergeCell ref="AJ5:AK5"/>
    <mergeCell ref="A9:M9"/>
    <mergeCell ref="A10:C11"/>
    <mergeCell ref="G10:R11"/>
    <mergeCell ref="D11:F11"/>
    <mergeCell ref="T11:AC11"/>
    <mergeCell ref="AL10:AU10"/>
    <mergeCell ref="AL11:AQ11"/>
    <mergeCell ref="A5:E5"/>
    <mergeCell ref="G5:Y5"/>
    <mergeCell ref="AB5:AI5"/>
    <mergeCell ref="AD10:AH11"/>
    <mergeCell ref="U12:U20"/>
    <mergeCell ref="T42:U42"/>
    <mergeCell ref="AS47:AU47"/>
    <mergeCell ref="H47:I47"/>
    <mergeCell ref="A56:D56"/>
    <mergeCell ref="E56:O56"/>
    <mergeCell ref="AT48:AU48"/>
    <mergeCell ref="X48:Y48"/>
    <mergeCell ref="AE49:AG49"/>
    <mergeCell ref="AH49:AI49"/>
    <mergeCell ref="AH50:AI50"/>
    <mergeCell ref="AE50:AG50"/>
    <mergeCell ref="AT49:AU49"/>
    <mergeCell ref="AT51:AU52"/>
    <mergeCell ref="AT50:AU50"/>
    <mergeCell ref="A48:G48"/>
    <mergeCell ref="H48:I48"/>
    <mergeCell ref="AE48:AG48"/>
    <mergeCell ref="AH48:AI48"/>
    <mergeCell ref="A53:D54"/>
    <mergeCell ref="A50:G50"/>
    <mergeCell ref="H50:I50"/>
    <mergeCell ref="M48:W48"/>
    <mergeCell ref="A49:G49"/>
    <mergeCell ref="H49:I49"/>
    <mergeCell ref="AL24:AO24"/>
    <mergeCell ref="AL25:AO25"/>
    <mergeCell ref="A57:D58"/>
    <mergeCell ref="E57:O58"/>
    <mergeCell ref="E53:O54"/>
    <mergeCell ref="T53:W53"/>
    <mergeCell ref="V12:V20"/>
    <mergeCell ref="W12:W20"/>
    <mergeCell ref="X12:X20"/>
    <mergeCell ref="Y12:Y20"/>
    <mergeCell ref="N12:N20"/>
    <mergeCell ref="O12:O20"/>
    <mergeCell ref="P12:P20"/>
    <mergeCell ref="Q12:Q20"/>
    <mergeCell ref="R12:R20"/>
    <mergeCell ref="S12:S20"/>
    <mergeCell ref="A12:A20"/>
    <mergeCell ref="B12:B20"/>
    <mergeCell ref="C12:C20"/>
    <mergeCell ref="D12:D20"/>
    <mergeCell ref="E12:E20"/>
    <mergeCell ref="F12:F20"/>
    <mergeCell ref="G12:G20"/>
    <mergeCell ref="M12:M20"/>
    <mergeCell ref="AE12:AE20"/>
    <mergeCell ref="AL12:AQ12"/>
    <mergeCell ref="AL13:AQ13"/>
    <mergeCell ref="AL14:AQ14"/>
    <mergeCell ref="AI12:AI20"/>
    <mergeCell ref="AL19:AO19"/>
    <mergeCell ref="AL20:AO20"/>
    <mergeCell ref="AL15:AQ15"/>
    <mergeCell ref="AL16:AQ16"/>
    <mergeCell ref="AL18:AQ18"/>
    <mergeCell ref="AL41:AQ41"/>
    <mergeCell ref="AL42:AQ42"/>
    <mergeCell ref="AL30:AO30"/>
    <mergeCell ref="AL35:AQ35"/>
    <mergeCell ref="AL36:AQ36"/>
    <mergeCell ref="AL37:AQ37"/>
    <mergeCell ref="AL39:AO39"/>
    <mergeCell ref="AL40:AO40"/>
    <mergeCell ref="AF12:AF20"/>
    <mergeCell ref="AK26:AK40"/>
    <mergeCell ref="AL26:AQ26"/>
    <mergeCell ref="AL27:AQ27"/>
    <mergeCell ref="AL28:AQ28"/>
    <mergeCell ref="AL29:AQ29"/>
    <mergeCell ref="AL31:AO31"/>
    <mergeCell ref="AL32:AO32"/>
    <mergeCell ref="AL33:AO33"/>
    <mergeCell ref="AL34:AO34"/>
    <mergeCell ref="AL38:AO38"/>
    <mergeCell ref="AK12:AK25"/>
    <mergeCell ref="AL23:AO23"/>
    <mergeCell ref="AL17:AQ17"/>
    <mergeCell ref="AL21:AO21"/>
    <mergeCell ref="AL22:AO22"/>
    <mergeCell ref="A45:C45"/>
    <mergeCell ref="T45:U45"/>
    <mergeCell ref="V45:W45"/>
    <mergeCell ref="Q44:R44"/>
    <mergeCell ref="T44:U44"/>
    <mergeCell ref="V44:W44"/>
    <mergeCell ref="T43:U43"/>
    <mergeCell ref="Z42:AA42"/>
    <mergeCell ref="AB42:AC42"/>
    <mergeCell ref="V43:W43"/>
    <mergeCell ref="Q42:R42"/>
    <mergeCell ref="Q43:R43"/>
    <mergeCell ref="A42:C42"/>
    <mergeCell ref="A43:B43"/>
    <mergeCell ref="A44:C44"/>
    <mergeCell ref="Z45:AA45"/>
    <mergeCell ref="AB45:AC45"/>
    <mergeCell ref="Q45:R45"/>
  </mergeCells>
  <pageMargins left="0.23622047244094491" right="0.23622047244094491" top="0.15748031496062992" bottom="0.35433070866141736" header="0" footer="0"/>
  <pageSetup paperSize="9" scale="70" orientation="landscape" r:id="rId1"/>
  <headerFooter>
    <oddHeader xml:space="preserve">&amp;R&amp;"Arial,Fett"&amp;11
</oddHeader>
    <oddFooter xml:space="preserve">&amp;L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4"/>
  <sheetViews>
    <sheetView tabSelected="1" view="pageLayout" zoomScaleNormal="100" workbookViewId="0">
      <selection activeCell="AL36" sqref="AL36"/>
    </sheetView>
  </sheetViews>
  <sheetFormatPr baseColWidth="10" defaultColWidth="14.42578125" defaultRowHeight="15" customHeight="1"/>
  <cols>
    <col min="1" max="1" width="6.42578125" style="6" customWidth="1"/>
    <col min="2" max="8" width="2.7109375" style="6" customWidth="1"/>
    <col min="9" max="9" width="8.42578125" style="6" customWidth="1"/>
    <col min="10" max="10" width="3.42578125" style="6" customWidth="1"/>
    <col min="11" max="13" width="2.7109375" style="6" customWidth="1"/>
    <col min="14" max="14" width="1.28515625" style="6" customWidth="1"/>
    <col min="15" max="22" width="2.7109375" style="6" customWidth="1"/>
    <col min="23" max="23" width="4.85546875" style="6" customWidth="1"/>
    <col min="24" max="24" width="1.42578125" style="6" customWidth="1"/>
    <col min="25" max="28" width="2.7109375" style="6" customWidth="1"/>
    <col min="29" max="29" width="3.85546875" style="6" customWidth="1"/>
    <col min="30" max="37" width="2.7109375" style="6" customWidth="1"/>
    <col min="38" max="38" width="7.42578125" style="6" customWidth="1"/>
    <col min="39" max="45" width="2.7109375" style="6" customWidth="1"/>
    <col min="46" max="46" width="1.42578125" style="6" customWidth="1"/>
    <col min="47" max="16384" width="14.42578125" style="6"/>
  </cols>
  <sheetData>
    <row r="1" spans="1:46" ht="15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 t="s">
        <v>106</v>
      </c>
      <c r="P1" s="4"/>
      <c r="Q1" s="4"/>
      <c r="R1" s="4"/>
      <c r="S1" s="4"/>
      <c r="T1" s="4"/>
      <c r="U1" s="4"/>
      <c r="V1" s="3"/>
      <c r="W1" s="3"/>
      <c r="X1" s="3"/>
      <c r="Y1" s="3"/>
      <c r="Z1" s="3"/>
      <c r="AA1" s="3"/>
      <c r="AB1" s="3"/>
      <c r="AC1" s="5" t="s">
        <v>104</v>
      </c>
      <c r="AD1" s="3"/>
      <c r="AE1" s="3"/>
      <c r="AF1" s="3"/>
      <c r="AH1" s="7"/>
      <c r="AI1" s="7"/>
      <c r="AJ1" s="7"/>
      <c r="AK1" s="7"/>
      <c r="AL1" s="7"/>
      <c r="AM1" s="7"/>
      <c r="AN1" s="7"/>
      <c r="AO1" s="3"/>
      <c r="AT1" s="3"/>
    </row>
    <row r="2" spans="1:46" ht="15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107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5" t="s">
        <v>105</v>
      </c>
      <c r="AD2" s="3"/>
      <c r="AE2" s="3"/>
      <c r="AF2" s="3"/>
      <c r="AH2" s="7"/>
      <c r="AI2" s="7"/>
      <c r="AJ2" s="7"/>
      <c r="AK2" s="7"/>
      <c r="AL2" s="7"/>
      <c r="AM2" s="7"/>
      <c r="AN2" s="7"/>
      <c r="AO2" s="3"/>
      <c r="AT2" s="3"/>
    </row>
    <row r="3" spans="1:46" ht="15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5" t="s">
        <v>109</v>
      </c>
      <c r="AD3" s="3"/>
      <c r="AE3" s="3"/>
      <c r="AF3" s="3"/>
      <c r="AH3" s="7"/>
      <c r="AI3" s="7"/>
      <c r="AJ3" s="7"/>
      <c r="AK3" s="7"/>
      <c r="AL3" s="7"/>
      <c r="AM3" s="7"/>
      <c r="AN3" s="7"/>
      <c r="AO3" s="3"/>
      <c r="AT3" s="3"/>
    </row>
    <row r="4" spans="1:46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6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12.75" customHeight="1">
      <c r="A6" s="573" t="s">
        <v>0</v>
      </c>
      <c r="B6" s="470"/>
      <c r="C6" s="470"/>
      <c r="D6" s="470"/>
      <c r="E6" s="470"/>
      <c r="F6" s="3"/>
      <c r="G6" s="570">
        <f>'ES-Régulières'!G5:Y5</f>
        <v>0</v>
      </c>
      <c r="H6" s="571"/>
      <c r="I6" s="571"/>
      <c r="J6" s="571"/>
      <c r="K6" s="571"/>
      <c r="L6" s="571"/>
      <c r="M6" s="571"/>
      <c r="N6" s="571"/>
      <c r="O6" s="571"/>
      <c r="P6" s="571"/>
      <c r="Q6" s="572"/>
      <c r="R6" s="8"/>
      <c r="S6" s="8"/>
      <c r="T6" s="469" t="s">
        <v>1</v>
      </c>
      <c r="U6" s="470"/>
      <c r="V6" s="470"/>
      <c r="W6" s="470"/>
      <c r="X6" s="470"/>
      <c r="Y6" s="470"/>
      <c r="Z6" s="470"/>
      <c r="AA6" s="470"/>
      <c r="AB6" s="470"/>
      <c r="AC6" s="3"/>
      <c r="AD6" s="570">
        <f>'ES-Régulières'!AJ5</f>
        <v>0</v>
      </c>
      <c r="AE6" s="571"/>
      <c r="AF6" s="571"/>
      <c r="AG6" s="572"/>
      <c r="AH6" s="3"/>
      <c r="AI6" s="573" t="s">
        <v>2</v>
      </c>
      <c r="AJ6" s="470"/>
      <c r="AK6" s="470"/>
      <c r="AL6" s="470"/>
      <c r="AM6" s="470"/>
      <c r="AN6" s="470"/>
      <c r="AO6" s="570">
        <f>'ES-Régulières'!AS5</f>
        <v>0</v>
      </c>
      <c r="AP6" s="571"/>
      <c r="AQ6" s="571"/>
      <c r="AR6" s="571"/>
      <c r="AS6" s="572"/>
      <c r="AT6" s="3"/>
    </row>
    <row r="7" spans="1:46" ht="11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1.25" customHeight="1">
      <c r="A8" s="573" t="s">
        <v>3</v>
      </c>
      <c r="B8" s="470"/>
      <c r="C8" s="570">
        <f>'ES-Régulières'!G7</f>
        <v>0</v>
      </c>
      <c r="D8" s="571"/>
      <c r="E8" s="571"/>
      <c r="F8" s="571"/>
      <c r="G8" s="571"/>
      <c r="H8" s="571"/>
      <c r="I8" s="571"/>
      <c r="J8" s="571"/>
      <c r="K8" s="571"/>
      <c r="L8" s="571"/>
      <c r="M8" s="572"/>
      <c r="N8" s="3"/>
      <c r="O8" s="469" t="s">
        <v>130</v>
      </c>
      <c r="P8" s="470"/>
      <c r="Q8" s="470"/>
      <c r="R8" s="470"/>
      <c r="S8" s="470"/>
      <c r="T8" s="470"/>
      <c r="U8" s="397"/>
      <c r="V8" s="395"/>
      <c r="W8" s="395"/>
      <c r="X8" s="395"/>
      <c r="Y8" s="395"/>
      <c r="Z8" s="395"/>
      <c r="AA8" s="395"/>
      <c r="AB8" s="395"/>
      <c r="AC8" s="395"/>
      <c r="AD8" s="395"/>
      <c r="AE8" s="395"/>
      <c r="AF8" s="395"/>
      <c r="AG8" s="396"/>
      <c r="AH8" s="3"/>
      <c r="AI8" s="573" t="s">
        <v>4</v>
      </c>
      <c r="AJ8" s="470"/>
      <c r="AK8" s="470"/>
      <c r="AL8" s="470"/>
      <c r="AM8" s="470"/>
      <c r="AN8" s="470"/>
      <c r="AO8" s="570">
        <f>'ES-Régulières'!AS7</f>
        <v>0</v>
      </c>
      <c r="AP8" s="571"/>
      <c r="AQ8" s="571"/>
      <c r="AR8" s="571"/>
      <c r="AS8" s="572"/>
      <c r="AT8" s="3"/>
    </row>
    <row r="9" spans="1:46" ht="18.75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9"/>
      <c r="M9" s="9"/>
      <c r="N9" s="9"/>
      <c r="O9" s="9"/>
      <c r="P9" s="9"/>
      <c r="Q9" s="9"/>
      <c r="R9" s="9"/>
      <c r="S9" s="3"/>
      <c r="T9" s="9"/>
      <c r="U9" s="10"/>
      <c r="V9" s="3"/>
      <c r="W9" s="3"/>
      <c r="X9" s="3"/>
      <c r="Y9" s="3"/>
      <c r="Z9" s="3"/>
      <c r="AA9" s="3"/>
      <c r="AB9" s="10"/>
      <c r="AC9" s="10"/>
      <c r="AD9" s="10"/>
      <c r="AE9" s="10"/>
      <c r="AF9" s="10"/>
      <c r="AG9" s="8"/>
      <c r="AH9" s="8"/>
      <c r="AI9" s="8"/>
      <c r="AJ9" s="8"/>
      <c r="AK9" s="8"/>
      <c r="AL9" s="3"/>
      <c r="AM9" s="3"/>
      <c r="AN9" s="3"/>
      <c r="AO9" s="3"/>
      <c r="AP9" s="3"/>
      <c r="AQ9" s="3"/>
      <c r="AR9" s="3"/>
      <c r="AS9" s="3"/>
      <c r="AT9" s="3"/>
    </row>
    <row r="10" spans="1:46" ht="18.75" customHeight="1" thickBot="1">
      <c r="A10" s="638" t="s">
        <v>131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453"/>
      <c r="X10" s="3"/>
      <c r="Y10" s="581" t="s">
        <v>5</v>
      </c>
      <c r="Z10" s="302"/>
      <c r="AA10" s="302"/>
      <c r="AB10" s="302"/>
      <c r="AC10" s="302"/>
      <c r="AD10" s="302"/>
      <c r="AE10" s="302"/>
      <c r="AF10" s="302"/>
      <c r="AG10" s="302"/>
      <c r="AH10" s="302"/>
      <c r="AI10" s="302"/>
      <c r="AJ10" s="302"/>
      <c r="AK10" s="302"/>
      <c r="AL10" s="302"/>
      <c r="AM10" s="302"/>
      <c r="AN10" s="302"/>
      <c r="AO10" s="453"/>
      <c r="AP10" s="3"/>
      <c r="AQ10" s="3"/>
      <c r="AR10" s="3"/>
      <c r="AS10" s="3"/>
      <c r="AT10" s="3"/>
    </row>
    <row r="11" spans="1:46" ht="15.75" customHeight="1">
      <c r="A11" s="649" t="s">
        <v>6</v>
      </c>
      <c r="B11" s="650"/>
      <c r="C11" s="650"/>
      <c r="D11" s="650"/>
      <c r="E11" s="650"/>
      <c r="F11" s="650"/>
      <c r="G11" s="650"/>
      <c r="H11" s="650"/>
      <c r="I11" s="643"/>
      <c r="J11" s="639" t="s">
        <v>7</v>
      </c>
      <c r="K11" s="642" t="s">
        <v>9</v>
      </c>
      <c r="L11" s="643"/>
      <c r="M11" s="647" t="s">
        <v>10</v>
      </c>
      <c r="N11" s="11"/>
      <c r="O11" s="3"/>
      <c r="P11" s="3"/>
      <c r="Q11" s="3"/>
      <c r="R11" s="3"/>
      <c r="S11" s="3"/>
      <c r="T11" s="3"/>
      <c r="U11" s="3"/>
      <c r="V11" s="3"/>
      <c r="W11" s="3"/>
      <c r="X11" s="3"/>
      <c r="Y11" s="582" t="s">
        <v>11</v>
      </c>
      <c r="Z11" s="566"/>
      <c r="AA11" s="566"/>
      <c r="AB11" s="566"/>
      <c r="AC11" s="566"/>
      <c r="AD11" s="566"/>
      <c r="AE11" s="566"/>
      <c r="AF11" s="566"/>
      <c r="AG11" s="566"/>
      <c r="AH11" s="566"/>
      <c r="AI11" s="566"/>
      <c r="AJ11" s="566"/>
      <c r="AK11" s="566"/>
      <c r="AL11" s="567"/>
      <c r="AM11" s="583" t="e">
        <f>'ES-OMO-UTP'!K23+K24+K25+K26+K27+K28+'ES-Régulières'!X48</f>
        <v>#DIV/0!</v>
      </c>
      <c r="AN11" s="584"/>
      <c r="AO11" s="585"/>
      <c r="AP11" s="3"/>
      <c r="AQ11" s="3"/>
      <c r="AR11" s="3"/>
      <c r="AS11" s="3"/>
      <c r="AT11" s="3"/>
    </row>
    <row r="12" spans="1:46" ht="12.75" customHeight="1" thickBot="1">
      <c r="A12" s="644"/>
      <c r="B12" s="440"/>
      <c r="C12" s="440"/>
      <c r="D12" s="440"/>
      <c r="E12" s="440"/>
      <c r="F12" s="440"/>
      <c r="G12" s="440"/>
      <c r="H12" s="440"/>
      <c r="I12" s="645"/>
      <c r="J12" s="640"/>
      <c r="K12" s="644"/>
      <c r="L12" s="645"/>
      <c r="M12" s="640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652" t="s">
        <v>132</v>
      </c>
      <c r="Z12" s="531"/>
      <c r="AA12" s="531"/>
      <c r="AB12" s="531"/>
      <c r="AC12" s="531"/>
      <c r="AD12" s="531"/>
      <c r="AE12" s="531"/>
      <c r="AF12" s="531"/>
      <c r="AG12" s="531"/>
      <c r="AH12" s="531"/>
      <c r="AI12" s="531"/>
      <c r="AJ12" s="531"/>
      <c r="AK12" s="531"/>
      <c r="AL12" s="532"/>
      <c r="AM12" s="635">
        <f>K30+K31+K32+K33+K34</f>
        <v>0</v>
      </c>
      <c r="AN12" s="636"/>
      <c r="AO12" s="637"/>
      <c r="AP12" s="3"/>
      <c r="AQ12" s="3"/>
      <c r="AR12" s="3"/>
      <c r="AS12" s="3"/>
      <c r="AT12" s="3"/>
    </row>
    <row r="13" spans="1:46" ht="12.75" customHeight="1" thickBot="1">
      <c r="A13" s="644"/>
      <c r="B13" s="440"/>
      <c r="C13" s="440"/>
      <c r="D13" s="440"/>
      <c r="E13" s="440"/>
      <c r="F13" s="440"/>
      <c r="G13" s="440"/>
      <c r="H13" s="440"/>
      <c r="I13" s="645"/>
      <c r="J13" s="640"/>
      <c r="K13" s="644"/>
      <c r="L13" s="645"/>
      <c r="M13" s="640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600" t="s">
        <v>15</v>
      </c>
      <c r="Z13" s="302"/>
      <c r="AA13" s="302"/>
      <c r="AB13" s="302"/>
      <c r="AC13" s="302"/>
      <c r="AD13" s="302"/>
      <c r="AE13" s="302"/>
      <c r="AF13" s="302"/>
      <c r="AG13" s="302"/>
      <c r="AH13" s="302"/>
      <c r="AI13" s="302"/>
      <c r="AJ13" s="302"/>
      <c r="AK13" s="302"/>
      <c r="AL13" s="453"/>
      <c r="AM13" s="601" t="e">
        <f>SUM(AM11:AO12)</f>
        <v>#DIV/0!</v>
      </c>
      <c r="AN13" s="506"/>
      <c r="AO13" s="507"/>
      <c r="AP13" s="3"/>
      <c r="AQ13" s="3"/>
      <c r="AR13" s="3"/>
      <c r="AS13" s="3"/>
      <c r="AT13" s="3"/>
    </row>
    <row r="14" spans="1:46" ht="12.75" customHeight="1">
      <c r="A14" s="644"/>
      <c r="B14" s="440"/>
      <c r="C14" s="440"/>
      <c r="D14" s="440"/>
      <c r="E14" s="440"/>
      <c r="F14" s="440"/>
      <c r="G14" s="440"/>
      <c r="H14" s="440"/>
      <c r="I14" s="645"/>
      <c r="J14" s="640"/>
      <c r="K14" s="644"/>
      <c r="L14" s="645"/>
      <c r="M14" s="640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 thickBot="1">
      <c r="A15" s="644"/>
      <c r="B15" s="440"/>
      <c r="C15" s="440"/>
      <c r="D15" s="440"/>
      <c r="E15" s="440"/>
      <c r="F15" s="440"/>
      <c r="G15" s="440"/>
      <c r="H15" s="440"/>
      <c r="I15" s="645"/>
      <c r="J15" s="640"/>
      <c r="K15" s="644"/>
      <c r="L15" s="645"/>
      <c r="M15" s="640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651" t="s">
        <v>18</v>
      </c>
      <c r="AK15" s="470"/>
      <c r="AL15" s="470"/>
      <c r="AM15" s="470"/>
      <c r="AN15" s="470"/>
      <c r="AO15" s="470"/>
      <c r="AP15" s="470"/>
      <c r="AQ15" s="470"/>
      <c r="AR15" s="470"/>
      <c r="AS15" s="470"/>
      <c r="AT15" s="470"/>
    </row>
    <row r="16" spans="1:46" ht="13.5" customHeight="1" thickBot="1">
      <c r="A16" s="446"/>
      <c r="B16" s="447"/>
      <c r="C16" s="447"/>
      <c r="D16" s="447"/>
      <c r="E16" s="447"/>
      <c r="F16" s="447"/>
      <c r="G16" s="447"/>
      <c r="H16" s="447"/>
      <c r="I16" s="646"/>
      <c r="J16" s="641"/>
      <c r="K16" s="446"/>
      <c r="L16" s="646"/>
      <c r="M16" s="648"/>
      <c r="N16" s="3"/>
      <c r="O16" s="3"/>
      <c r="P16" s="3"/>
      <c r="Q16" s="597" t="s">
        <v>28</v>
      </c>
      <c r="R16" s="598"/>
      <c r="S16" s="598"/>
      <c r="T16" s="598"/>
      <c r="U16" s="598"/>
      <c r="V16" s="598"/>
      <c r="W16" s="598"/>
      <c r="X16" s="598"/>
      <c r="Y16" s="598"/>
      <c r="Z16" s="598"/>
      <c r="AA16" s="598"/>
      <c r="AB16" s="598"/>
      <c r="AC16" s="598"/>
      <c r="AD16" s="598"/>
      <c r="AE16" s="598"/>
      <c r="AF16" s="598"/>
      <c r="AG16" s="598"/>
      <c r="AH16" s="598"/>
      <c r="AI16" s="598"/>
      <c r="AJ16" s="598"/>
      <c r="AK16" s="599"/>
      <c r="AL16" s="3"/>
      <c r="AM16" s="3"/>
      <c r="AN16" s="3"/>
      <c r="AO16" s="3"/>
      <c r="AP16" s="3"/>
      <c r="AQ16" s="3"/>
      <c r="AR16" s="3"/>
      <c r="AS16" s="3"/>
      <c r="AT16" s="3"/>
    </row>
    <row r="17" spans="1:46" ht="12.75" customHeight="1">
      <c r="A17" s="565" t="s">
        <v>21</v>
      </c>
      <c r="B17" s="566"/>
      <c r="C17" s="566"/>
      <c r="D17" s="566"/>
      <c r="E17" s="566"/>
      <c r="F17" s="566"/>
      <c r="G17" s="566"/>
      <c r="H17" s="566"/>
      <c r="I17" s="567"/>
      <c r="J17" s="12"/>
      <c r="K17" s="540"/>
      <c r="L17" s="541"/>
      <c r="M17" s="13"/>
      <c r="N17" s="3"/>
      <c r="O17" s="3"/>
      <c r="P17" s="3"/>
      <c r="Q17" s="612" t="s">
        <v>38</v>
      </c>
      <c r="R17" s="613"/>
      <c r="S17" s="613"/>
      <c r="T17" s="613"/>
      <c r="U17" s="613"/>
      <c r="V17" s="613"/>
      <c r="W17" s="613"/>
      <c r="X17" s="613"/>
      <c r="Y17" s="614"/>
      <c r="Z17" s="621" t="s">
        <v>39</v>
      </c>
      <c r="AA17" s="622"/>
      <c r="AB17" s="622"/>
      <c r="AC17" s="623"/>
      <c r="AD17" s="621" t="s">
        <v>41</v>
      </c>
      <c r="AE17" s="622"/>
      <c r="AF17" s="622"/>
      <c r="AG17" s="623"/>
      <c r="AH17" s="621" t="s">
        <v>44</v>
      </c>
      <c r="AI17" s="622"/>
      <c r="AJ17" s="622"/>
      <c r="AK17" s="623"/>
      <c r="AL17" s="3"/>
      <c r="AM17" s="3"/>
      <c r="AN17" s="3"/>
      <c r="AO17" s="3"/>
      <c r="AP17" s="3"/>
      <c r="AQ17" s="3"/>
      <c r="AR17" s="3"/>
      <c r="AS17" s="3"/>
      <c r="AT17" s="3"/>
    </row>
    <row r="18" spans="1:46" ht="12.75" customHeight="1">
      <c r="A18" s="539" t="s">
        <v>129</v>
      </c>
      <c r="B18" s="489"/>
      <c r="C18" s="489"/>
      <c r="D18" s="489"/>
      <c r="E18" s="489"/>
      <c r="F18" s="489"/>
      <c r="G18" s="489"/>
      <c r="H18" s="489"/>
      <c r="I18" s="490"/>
      <c r="J18" s="14"/>
      <c r="K18" s="538"/>
      <c r="L18" s="492"/>
      <c r="M18" s="15"/>
      <c r="N18" s="3"/>
      <c r="O18" s="3"/>
      <c r="P18" s="3"/>
      <c r="Q18" s="615"/>
      <c r="R18" s="616"/>
      <c r="S18" s="616"/>
      <c r="T18" s="616"/>
      <c r="U18" s="616"/>
      <c r="V18" s="616"/>
      <c r="W18" s="616"/>
      <c r="X18" s="616"/>
      <c r="Y18" s="617"/>
      <c r="Z18" s="624"/>
      <c r="AA18" s="625"/>
      <c r="AB18" s="625"/>
      <c r="AC18" s="626"/>
      <c r="AD18" s="624"/>
      <c r="AE18" s="625"/>
      <c r="AF18" s="625"/>
      <c r="AG18" s="626"/>
      <c r="AH18" s="624"/>
      <c r="AI18" s="625"/>
      <c r="AJ18" s="625"/>
      <c r="AK18" s="626"/>
      <c r="AP18" s="3"/>
      <c r="AQ18" s="3"/>
      <c r="AR18" s="3"/>
      <c r="AS18" s="3"/>
      <c r="AT18" s="3"/>
    </row>
    <row r="19" spans="1:46" ht="12.75" customHeight="1">
      <c r="A19" s="539"/>
      <c r="B19" s="489"/>
      <c r="C19" s="489"/>
      <c r="D19" s="489"/>
      <c r="E19" s="489"/>
      <c r="F19" s="489"/>
      <c r="G19" s="489"/>
      <c r="H19" s="489"/>
      <c r="I19" s="490"/>
      <c r="J19" s="16"/>
      <c r="K19" s="538"/>
      <c r="L19" s="492"/>
      <c r="M19" s="15"/>
      <c r="N19" s="3"/>
      <c r="O19" s="3"/>
      <c r="P19" s="3"/>
      <c r="Q19" s="615"/>
      <c r="R19" s="616"/>
      <c r="S19" s="616"/>
      <c r="T19" s="616"/>
      <c r="U19" s="616"/>
      <c r="V19" s="616"/>
      <c r="W19" s="616"/>
      <c r="X19" s="616"/>
      <c r="Y19" s="617"/>
      <c r="Z19" s="624"/>
      <c r="AA19" s="625"/>
      <c r="AB19" s="625"/>
      <c r="AC19" s="626"/>
      <c r="AD19" s="624"/>
      <c r="AE19" s="625"/>
      <c r="AF19" s="625"/>
      <c r="AG19" s="626"/>
      <c r="AH19" s="624"/>
      <c r="AI19" s="625"/>
      <c r="AJ19" s="625"/>
      <c r="AK19" s="626"/>
      <c r="AP19" s="3"/>
      <c r="AQ19" s="3"/>
      <c r="AR19" s="3"/>
      <c r="AS19" s="3"/>
      <c r="AT19" s="3"/>
    </row>
    <row r="20" spans="1:46" ht="12.75" customHeight="1">
      <c r="A20" s="606"/>
      <c r="B20" s="607"/>
      <c r="C20" s="607"/>
      <c r="D20" s="607"/>
      <c r="E20" s="607"/>
      <c r="F20" s="607"/>
      <c r="G20" s="607"/>
      <c r="H20" s="607"/>
      <c r="I20" s="492"/>
      <c r="J20" s="16"/>
      <c r="K20" s="608"/>
      <c r="L20" s="492"/>
      <c r="M20" s="15"/>
      <c r="N20" s="3"/>
      <c r="O20" s="17"/>
      <c r="P20" s="17"/>
      <c r="Q20" s="615"/>
      <c r="R20" s="616"/>
      <c r="S20" s="616"/>
      <c r="T20" s="616"/>
      <c r="U20" s="616"/>
      <c r="V20" s="616"/>
      <c r="W20" s="616"/>
      <c r="X20" s="616"/>
      <c r="Y20" s="617"/>
      <c r="Z20" s="624"/>
      <c r="AA20" s="625"/>
      <c r="AB20" s="625"/>
      <c r="AC20" s="626"/>
      <c r="AD20" s="624"/>
      <c r="AE20" s="625"/>
      <c r="AF20" s="625"/>
      <c r="AG20" s="626"/>
      <c r="AH20" s="624"/>
      <c r="AI20" s="625"/>
      <c r="AJ20" s="625"/>
      <c r="AK20" s="626"/>
      <c r="AP20" s="3"/>
      <c r="AQ20" s="3"/>
      <c r="AR20" s="3"/>
      <c r="AS20" s="3"/>
      <c r="AT20" s="3"/>
    </row>
    <row r="21" spans="1:46" ht="12.75" customHeight="1" thickBot="1">
      <c r="A21" s="606"/>
      <c r="B21" s="607"/>
      <c r="C21" s="607"/>
      <c r="D21" s="607"/>
      <c r="E21" s="607"/>
      <c r="F21" s="607"/>
      <c r="G21" s="607"/>
      <c r="H21" s="607"/>
      <c r="I21" s="492"/>
      <c r="J21" s="16"/>
      <c r="K21" s="608"/>
      <c r="L21" s="492"/>
      <c r="M21" s="15"/>
      <c r="N21" s="3"/>
      <c r="O21" s="3"/>
      <c r="P21" s="3"/>
      <c r="Q21" s="618"/>
      <c r="R21" s="619"/>
      <c r="S21" s="619"/>
      <c r="T21" s="619"/>
      <c r="U21" s="619"/>
      <c r="V21" s="619"/>
      <c r="W21" s="619"/>
      <c r="X21" s="619"/>
      <c r="Y21" s="620"/>
      <c r="Z21" s="624"/>
      <c r="AA21" s="625"/>
      <c r="AB21" s="625"/>
      <c r="AC21" s="626"/>
      <c r="AD21" s="624"/>
      <c r="AE21" s="625"/>
      <c r="AF21" s="625"/>
      <c r="AG21" s="626"/>
      <c r="AH21" s="624"/>
      <c r="AI21" s="625"/>
      <c r="AJ21" s="625"/>
      <c r="AK21" s="626"/>
      <c r="AP21" s="3"/>
      <c r="AQ21" s="3"/>
      <c r="AR21" s="3"/>
      <c r="AS21" s="3"/>
      <c r="AT21" s="3"/>
    </row>
    <row r="22" spans="1:46" ht="12.75" customHeight="1" thickBot="1">
      <c r="A22" s="609"/>
      <c r="B22" s="610"/>
      <c r="C22" s="610"/>
      <c r="D22" s="610"/>
      <c r="E22" s="610"/>
      <c r="F22" s="610"/>
      <c r="G22" s="610"/>
      <c r="H22" s="610"/>
      <c r="I22" s="494"/>
      <c r="J22" s="18"/>
      <c r="K22" s="611"/>
      <c r="L22" s="494"/>
      <c r="M22" s="19"/>
      <c r="N22" s="3"/>
      <c r="O22" s="3"/>
      <c r="P22" s="3"/>
      <c r="Q22" s="454" t="s">
        <v>61</v>
      </c>
      <c r="R22" s="591"/>
      <c r="S22" s="591"/>
      <c r="T22" s="591"/>
      <c r="U22" s="591"/>
      <c r="V22" s="591"/>
      <c r="W22" s="591"/>
      <c r="X22" s="591"/>
      <c r="Y22" s="592"/>
      <c r="Z22" s="624"/>
      <c r="AA22" s="625"/>
      <c r="AB22" s="625"/>
      <c r="AC22" s="626"/>
      <c r="AD22" s="624"/>
      <c r="AE22" s="625"/>
      <c r="AF22" s="625"/>
      <c r="AG22" s="626"/>
      <c r="AH22" s="627"/>
      <c r="AI22" s="628"/>
      <c r="AJ22" s="628"/>
      <c r="AK22" s="629"/>
      <c r="AP22" s="3"/>
      <c r="AQ22" s="3"/>
      <c r="AR22" s="3"/>
      <c r="AS22" s="3"/>
      <c r="AT22" s="3"/>
    </row>
    <row r="23" spans="1:46" ht="12.75" customHeight="1" thickBot="1">
      <c r="A23" s="580" t="s">
        <v>58</v>
      </c>
      <c r="B23" s="302"/>
      <c r="C23" s="302"/>
      <c r="D23" s="302"/>
      <c r="E23" s="302"/>
      <c r="F23" s="302"/>
      <c r="G23" s="302"/>
      <c r="H23" s="302"/>
      <c r="I23" s="453"/>
      <c r="J23" s="35">
        <f>SUM(J17:J22)</f>
        <v>0</v>
      </c>
      <c r="K23" s="535">
        <f>SUM(K17:L22)</f>
        <v>0</v>
      </c>
      <c r="L23" s="453"/>
      <c r="M23" s="36">
        <f>SUM(M17:M22)</f>
        <v>0</v>
      </c>
      <c r="N23" s="3"/>
      <c r="O23" s="3"/>
      <c r="P23" s="3"/>
      <c r="Q23" s="593" t="s">
        <v>138</v>
      </c>
      <c r="R23" s="594"/>
      <c r="S23" s="594"/>
      <c r="T23" s="594"/>
      <c r="U23" s="594"/>
      <c r="V23" s="594"/>
      <c r="W23" s="594"/>
      <c r="X23" s="594"/>
      <c r="Y23" s="594"/>
      <c r="Z23" s="588" t="e">
        <f>'ES-Régulières'!X48</f>
        <v>#DIV/0!</v>
      </c>
      <c r="AA23" s="589"/>
      <c r="AB23" s="589"/>
      <c r="AC23" s="590"/>
      <c r="AD23" s="586" t="e">
        <f>(Z23*AH23)*1.1758/100</f>
        <v>#DIV/0!</v>
      </c>
      <c r="AE23" s="586"/>
      <c r="AF23" s="586"/>
      <c r="AG23" s="587"/>
      <c r="AH23" s="595">
        <f>IF(AD6=39,3.5714,3.4483)</f>
        <v>3.4483000000000001</v>
      </c>
      <c r="AI23" s="595"/>
      <c r="AJ23" s="595"/>
      <c r="AK23" s="596"/>
      <c r="AP23" s="3"/>
      <c r="AQ23" s="3"/>
      <c r="AR23" s="3"/>
      <c r="AS23" s="3"/>
      <c r="AT23" s="3"/>
    </row>
    <row r="24" spans="1:46" ht="12.75" customHeight="1">
      <c r="A24" s="565" t="s">
        <v>60</v>
      </c>
      <c r="B24" s="566"/>
      <c r="C24" s="566"/>
      <c r="D24" s="566"/>
      <c r="E24" s="566"/>
      <c r="F24" s="566"/>
      <c r="G24" s="566"/>
      <c r="H24" s="566"/>
      <c r="I24" s="567"/>
      <c r="J24" s="14"/>
      <c r="K24" s="540"/>
      <c r="L24" s="541"/>
      <c r="M24" s="3"/>
      <c r="N24" s="3"/>
      <c r="O24" s="11"/>
      <c r="P24" s="11"/>
      <c r="Q24" s="542" t="s">
        <v>67</v>
      </c>
      <c r="R24" s="543"/>
      <c r="S24" s="543"/>
      <c r="T24" s="543"/>
      <c r="U24" s="543"/>
      <c r="V24" s="543"/>
      <c r="W24" s="543"/>
      <c r="X24" s="543"/>
      <c r="Y24" s="543"/>
      <c r="Z24" s="527">
        <f>'ES-Régulières'!H48</f>
        <v>0</v>
      </c>
      <c r="AA24" s="528"/>
      <c r="AB24" s="528"/>
      <c r="AC24" s="529"/>
      <c r="AD24" s="568">
        <f>(Z24*AH24)*1/100</f>
        <v>0</v>
      </c>
      <c r="AE24" s="568"/>
      <c r="AF24" s="568"/>
      <c r="AG24" s="569"/>
      <c r="AH24" s="525">
        <f>IF(AD6=39,5,5)</f>
        <v>5</v>
      </c>
      <c r="AI24" s="525"/>
      <c r="AJ24" s="525"/>
      <c r="AK24" s="526"/>
      <c r="AP24" s="3"/>
      <c r="AQ24" s="3"/>
      <c r="AR24" s="3"/>
      <c r="AS24" s="3"/>
      <c r="AT24" s="3"/>
    </row>
    <row r="25" spans="1:46" ht="12.75" customHeight="1" thickBot="1">
      <c r="A25" s="539" t="s">
        <v>63</v>
      </c>
      <c r="B25" s="489"/>
      <c r="C25" s="489"/>
      <c r="D25" s="489"/>
      <c r="E25" s="489"/>
      <c r="F25" s="489"/>
      <c r="G25" s="489"/>
      <c r="H25" s="489"/>
      <c r="I25" s="490"/>
      <c r="J25" s="14"/>
      <c r="K25" s="538"/>
      <c r="L25" s="492"/>
      <c r="M25" s="3"/>
      <c r="N25" s="3"/>
      <c r="O25" s="3"/>
      <c r="P25" s="3"/>
      <c r="Q25" s="553" t="s">
        <v>133</v>
      </c>
      <c r="R25" s="554"/>
      <c r="S25" s="554"/>
      <c r="T25" s="554"/>
      <c r="U25" s="554"/>
      <c r="V25" s="554"/>
      <c r="W25" s="554"/>
      <c r="X25" s="554"/>
      <c r="Y25" s="554"/>
      <c r="Z25" s="550">
        <f>AM12</f>
        <v>0</v>
      </c>
      <c r="AA25" s="551"/>
      <c r="AB25" s="551"/>
      <c r="AC25" s="552"/>
      <c r="AD25" s="568">
        <f>(Z25*AH25)*1.1758/100</f>
        <v>0</v>
      </c>
      <c r="AE25" s="568"/>
      <c r="AF25" s="568"/>
      <c r="AG25" s="569"/>
      <c r="AH25" s="602">
        <f>IF(AD6=39,3.5714,3.4483)</f>
        <v>3.4483000000000001</v>
      </c>
      <c r="AI25" s="602"/>
      <c r="AJ25" s="602"/>
      <c r="AK25" s="603"/>
      <c r="AP25" s="3"/>
      <c r="AQ25" s="3"/>
      <c r="AR25" s="3"/>
      <c r="AS25" s="3"/>
      <c r="AT25" s="3"/>
    </row>
    <row r="26" spans="1:46" ht="12.75" customHeight="1">
      <c r="A26" s="539" t="s">
        <v>66</v>
      </c>
      <c r="B26" s="489"/>
      <c r="C26" s="489"/>
      <c r="D26" s="489"/>
      <c r="E26" s="489"/>
      <c r="F26" s="489"/>
      <c r="G26" s="489"/>
      <c r="H26" s="489"/>
      <c r="I26" s="490"/>
      <c r="J26" s="16"/>
      <c r="K26" s="538"/>
      <c r="L26" s="492"/>
      <c r="M26" s="3"/>
      <c r="N26" s="3"/>
      <c r="O26" s="3"/>
      <c r="P26" s="3"/>
      <c r="Q26" s="555"/>
      <c r="R26" s="556"/>
      <c r="S26" s="556"/>
      <c r="T26" s="556"/>
      <c r="U26" s="556"/>
      <c r="V26" s="556"/>
      <c r="W26" s="556"/>
      <c r="X26" s="556"/>
      <c r="Y26" s="556"/>
      <c r="Z26" s="547"/>
      <c r="AA26" s="548"/>
      <c r="AB26" s="548"/>
      <c r="AC26" s="549"/>
      <c r="AD26" s="575"/>
      <c r="AE26" s="575"/>
      <c r="AF26" s="575"/>
      <c r="AG26" s="576"/>
      <c r="AH26" s="20"/>
      <c r="AI26" s="21"/>
      <c r="AJ26" s="21"/>
      <c r="AK26" s="3"/>
      <c r="AP26" s="3"/>
      <c r="AQ26" s="3"/>
      <c r="AR26" s="3"/>
      <c r="AS26" s="3"/>
      <c r="AT26" s="3"/>
    </row>
    <row r="27" spans="1:46" ht="12.75" customHeight="1">
      <c r="A27" s="539" t="s">
        <v>68</v>
      </c>
      <c r="B27" s="489"/>
      <c r="C27" s="489"/>
      <c r="D27" s="489"/>
      <c r="E27" s="489"/>
      <c r="F27" s="489"/>
      <c r="G27" s="489"/>
      <c r="H27" s="489"/>
      <c r="I27" s="490"/>
      <c r="J27" s="14"/>
      <c r="K27" s="538"/>
      <c r="L27" s="492"/>
      <c r="M27" s="3"/>
      <c r="N27" s="3"/>
      <c r="O27" s="3"/>
      <c r="P27" s="3"/>
      <c r="Q27" s="542" t="s">
        <v>137</v>
      </c>
      <c r="R27" s="543"/>
      <c r="S27" s="543"/>
      <c r="T27" s="543"/>
      <c r="U27" s="543"/>
      <c r="V27" s="543"/>
      <c r="W27" s="543"/>
      <c r="X27" s="543"/>
      <c r="Y27" s="543"/>
      <c r="Z27" s="544"/>
      <c r="AA27" s="545"/>
      <c r="AB27" s="545"/>
      <c r="AC27" s="546"/>
      <c r="AD27" s="568">
        <f>Z27*1.3955/100</f>
        <v>0</v>
      </c>
      <c r="AE27" s="568"/>
      <c r="AF27" s="568"/>
      <c r="AG27" s="569"/>
      <c r="AH27" s="20"/>
      <c r="AI27" s="574" t="s">
        <v>126</v>
      </c>
      <c r="AJ27" s="574"/>
      <c r="AK27" s="574"/>
      <c r="AL27" s="574"/>
      <c r="AM27" s="574"/>
      <c r="AN27" s="574"/>
      <c r="AO27" s="574"/>
      <c r="AP27" s="574"/>
      <c r="AQ27" s="574"/>
      <c r="AR27" s="574"/>
      <c r="AS27" s="3"/>
      <c r="AT27" s="3"/>
    </row>
    <row r="28" spans="1:46" ht="12.75" customHeight="1">
      <c r="A28" s="539" t="s">
        <v>70</v>
      </c>
      <c r="B28" s="489"/>
      <c r="C28" s="489"/>
      <c r="D28" s="489"/>
      <c r="E28" s="489"/>
      <c r="F28" s="489"/>
      <c r="G28" s="489"/>
      <c r="H28" s="489"/>
      <c r="I28" s="490"/>
      <c r="J28" s="16"/>
      <c r="K28" s="538"/>
      <c r="L28" s="492"/>
      <c r="M28" s="3"/>
      <c r="N28" s="3"/>
      <c r="O28" s="3"/>
      <c r="P28" s="3"/>
      <c r="Q28" s="560" t="s">
        <v>136</v>
      </c>
      <c r="R28" s="561"/>
      <c r="S28" s="561"/>
      <c r="T28" s="561"/>
      <c r="U28" s="561"/>
      <c r="V28" s="561"/>
      <c r="W28" s="561"/>
      <c r="X28" s="561"/>
      <c r="Y28" s="561"/>
      <c r="Z28" s="562"/>
      <c r="AA28" s="563"/>
      <c r="AB28" s="563"/>
      <c r="AC28" s="564"/>
      <c r="AD28" s="604">
        <f>Z28*1.3955/100</f>
        <v>0</v>
      </c>
      <c r="AE28" s="604"/>
      <c r="AF28" s="604"/>
      <c r="AG28" s="605"/>
      <c r="AH28" s="2" t="s">
        <v>125</v>
      </c>
      <c r="AI28" s="3"/>
      <c r="AJ28" s="3"/>
      <c r="AK28" s="3"/>
      <c r="AP28" s="3"/>
      <c r="AQ28" s="3"/>
      <c r="AR28" s="3"/>
      <c r="AS28" s="3"/>
      <c r="AT28" s="3"/>
    </row>
    <row r="29" spans="1:46" ht="12.75" customHeight="1">
      <c r="A29" s="630"/>
      <c r="B29" s="631"/>
      <c r="C29" s="631"/>
      <c r="D29" s="631"/>
      <c r="E29" s="631"/>
      <c r="F29" s="631"/>
      <c r="G29" s="631"/>
      <c r="H29" s="631"/>
      <c r="I29" s="632"/>
      <c r="J29" s="22"/>
      <c r="K29" s="633"/>
      <c r="L29" s="634"/>
      <c r="M29" s="3"/>
      <c r="N29" s="3"/>
      <c r="O29" s="3"/>
      <c r="P29" s="3"/>
      <c r="Q29" s="557" t="s">
        <v>135</v>
      </c>
      <c r="R29" s="558"/>
      <c r="S29" s="558"/>
      <c r="T29" s="558"/>
      <c r="U29" s="558"/>
      <c r="V29" s="558"/>
      <c r="W29" s="558"/>
      <c r="X29" s="558"/>
      <c r="Y29" s="559"/>
      <c r="Z29" s="522"/>
      <c r="AA29" s="523"/>
      <c r="AB29" s="523"/>
      <c r="AC29" s="524"/>
      <c r="AD29" s="510">
        <f>Z29*1.3955/100</f>
        <v>0</v>
      </c>
      <c r="AE29" s="511"/>
      <c r="AF29" s="511"/>
      <c r="AG29" s="512"/>
      <c r="AH29" s="23"/>
      <c r="AI29" s="23"/>
      <c r="AJ29" s="23"/>
      <c r="AK29" s="23"/>
      <c r="AP29" s="3"/>
      <c r="AQ29" s="3"/>
      <c r="AR29" s="3"/>
      <c r="AS29" s="3"/>
      <c r="AT29" s="3"/>
    </row>
    <row r="30" spans="1:46" ht="12.75" customHeight="1">
      <c r="A30" s="488" t="s">
        <v>72</v>
      </c>
      <c r="B30" s="489"/>
      <c r="C30" s="489"/>
      <c r="D30" s="489"/>
      <c r="E30" s="489"/>
      <c r="F30" s="489"/>
      <c r="G30" s="489"/>
      <c r="H30" s="489"/>
      <c r="I30" s="490"/>
      <c r="J30" s="16"/>
      <c r="K30" s="491"/>
      <c r="L30" s="492"/>
      <c r="M30" s="3"/>
      <c r="N30" s="3"/>
      <c r="O30" s="3"/>
      <c r="P30" s="3"/>
      <c r="Q30" s="498" t="s">
        <v>134</v>
      </c>
      <c r="R30" s="499"/>
      <c r="S30" s="499"/>
      <c r="T30" s="499"/>
      <c r="U30" s="499"/>
      <c r="V30" s="499"/>
      <c r="W30" s="499"/>
      <c r="X30" s="499"/>
      <c r="Y30" s="499"/>
      <c r="Z30" s="522"/>
      <c r="AA30" s="523"/>
      <c r="AB30" s="523"/>
      <c r="AC30" s="524"/>
      <c r="AD30" s="510">
        <f>Z30*1.1758/100</f>
        <v>0</v>
      </c>
      <c r="AE30" s="511"/>
      <c r="AF30" s="511"/>
      <c r="AG30" s="512"/>
      <c r="AH30" s="20"/>
      <c r="AI30" s="3"/>
      <c r="AJ30" s="3"/>
      <c r="AK30" s="3"/>
      <c r="AP30" s="3"/>
      <c r="AQ30" s="3"/>
      <c r="AR30" s="3"/>
      <c r="AS30" s="3"/>
      <c r="AT30" s="3"/>
    </row>
    <row r="31" spans="1:46" ht="12.75" customHeight="1" thickBot="1">
      <c r="A31" s="488" t="s">
        <v>73</v>
      </c>
      <c r="B31" s="489"/>
      <c r="C31" s="489"/>
      <c r="D31" s="489"/>
      <c r="E31" s="489"/>
      <c r="F31" s="489"/>
      <c r="G31" s="489"/>
      <c r="H31" s="489"/>
      <c r="I31" s="490"/>
      <c r="J31" s="16"/>
      <c r="K31" s="491"/>
      <c r="L31" s="492"/>
      <c r="M31" s="3"/>
      <c r="N31" s="3"/>
      <c r="O31" s="3"/>
      <c r="P31" s="3"/>
      <c r="Q31" s="500"/>
      <c r="R31" s="501"/>
      <c r="S31" s="501"/>
      <c r="T31" s="501"/>
      <c r="U31" s="501"/>
      <c r="V31" s="501"/>
      <c r="W31" s="501"/>
      <c r="X31" s="501"/>
      <c r="Y31" s="501"/>
      <c r="Z31" s="577"/>
      <c r="AA31" s="578"/>
      <c r="AB31" s="578"/>
      <c r="AC31" s="579"/>
      <c r="AD31" s="513"/>
      <c r="AE31" s="513"/>
      <c r="AF31" s="513"/>
      <c r="AG31" s="514"/>
      <c r="AH31" s="24"/>
      <c r="AP31" s="23"/>
      <c r="AQ31" s="23"/>
      <c r="AR31" s="23"/>
      <c r="AS31" s="23"/>
      <c r="AT31" s="23"/>
    </row>
    <row r="32" spans="1:46" ht="12.75" customHeight="1" thickBot="1">
      <c r="A32" s="488" t="s">
        <v>74</v>
      </c>
      <c r="B32" s="489"/>
      <c r="C32" s="489"/>
      <c r="D32" s="489"/>
      <c r="E32" s="489"/>
      <c r="F32" s="489"/>
      <c r="G32" s="489"/>
      <c r="H32" s="489"/>
      <c r="I32" s="490"/>
      <c r="J32" s="16"/>
      <c r="K32" s="491"/>
      <c r="L32" s="492"/>
      <c r="M32" s="3"/>
      <c r="N32" s="3"/>
      <c r="O32" s="3"/>
      <c r="P32" s="3"/>
      <c r="Q32" s="495" t="s">
        <v>75</v>
      </c>
      <c r="R32" s="496"/>
      <c r="S32" s="496"/>
      <c r="T32" s="496"/>
      <c r="U32" s="496"/>
      <c r="V32" s="496"/>
      <c r="W32" s="496"/>
      <c r="X32" s="496"/>
      <c r="Y32" s="497"/>
      <c r="Z32" s="519"/>
      <c r="AA32" s="520"/>
      <c r="AB32" s="520"/>
      <c r="AC32" s="521"/>
      <c r="AD32" s="516" t="e">
        <f>SUM(AD23:AD31)</f>
        <v>#DIV/0!</v>
      </c>
      <c r="AE32" s="517"/>
      <c r="AF32" s="517"/>
      <c r="AG32" s="518"/>
      <c r="AH32" s="24"/>
      <c r="AP32" s="3"/>
      <c r="AQ32" s="3"/>
      <c r="AR32" s="3"/>
      <c r="AS32" s="3"/>
      <c r="AT32" s="3"/>
    </row>
    <row r="33" spans="1:46" ht="12.75" customHeight="1" thickBot="1">
      <c r="A33" s="488" t="s">
        <v>76</v>
      </c>
      <c r="B33" s="489"/>
      <c r="C33" s="489"/>
      <c r="D33" s="489"/>
      <c r="E33" s="489"/>
      <c r="F33" s="489"/>
      <c r="G33" s="489"/>
      <c r="H33" s="489"/>
      <c r="I33" s="490"/>
      <c r="J33" s="18"/>
      <c r="K33" s="493"/>
      <c r="L33" s="494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1:46" ht="12.75" customHeight="1" thickBot="1">
      <c r="A34" s="530" t="s">
        <v>128</v>
      </c>
      <c r="B34" s="531"/>
      <c r="C34" s="531"/>
      <c r="D34" s="531"/>
      <c r="E34" s="531"/>
      <c r="F34" s="531"/>
      <c r="G34" s="531"/>
      <c r="H34" s="531"/>
      <c r="I34" s="532"/>
      <c r="J34" s="25"/>
      <c r="K34" s="493"/>
      <c r="L34" s="494"/>
      <c r="M34" s="3"/>
      <c r="N34" s="3"/>
      <c r="O34" s="3"/>
      <c r="P34" s="3"/>
      <c r="Q34" s="508" t="s">
        <v>77</v>
      </c>
      <c r="R34" s="302"/>
      <c r="S34" s="302"/>
      <c r="T34" s="302"/>
      <c r="U34" s="302"/>
      <c r="V34" s="302"/>
      <c r="W34" s="302"/>
      <c r="X34" s="302"/>
      <c r="Y34" s="302"/>
      <c r="Z34" s="302"/>
      <c r="AA34" s="302"/>
      <c r="AB34" s="302"/>
      <c r="AC34" s="453"/>
      <c r="AD34" s="505" t="e">
        <f>'ES-Régulières'!X48+'ES-Régulières'!H48+'ES-OMO-UTP'!K18</f>
        <v>#DIV/0!</v>
      </c>
      <c r="AE34" s="506"/>
      <c r="AF34" s="507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1:46" ht="12.75" customHeight="1" thickBot="1">
      <c r="A35" s="533" t="s">
        <v>78</v>
      </c>
      <c r="B35" s="534"/>
      <c r="C35" s="534"/>
      <c r="D35" s="534"/>
      <c r="E35" s="534"/>
      <c r="F35" s="534"/>
      <c r="G35" s="534"/>
      <c r="H35" s="534"/>
      <c r="I35" s="316"/>
      <c r="J35" s="37">
        <f t="shared" ref="J35:K35" si="0">SUM(J24:J34)</f>
        <v>0</v>
      </c>
      <c r="K35" s="535">
        <f t="shared" si="0"/>
        <v>0</v>
      </c>
      <c r="L35" s="45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1:46" ht="14.25" customHeight="1" thickBot="1">
      <c r="A36" s="536" t="s">
        <v>15</v>
      </c>
      <c r="B36" s="534"/>
      <c r="C36" s="534"/>
      <c r="D36" s="534"/>
      <c r="E36" s="534"/>
      <c r="F36" s="534"/>
      <c r="G36" s="534"/>
      <c r="H36" s="534"/>
      <c r="I36" s="316"/>
      <c r="J36" s="38">
        <f>J23+J35</f>
        <v>0</v>
      </c>
      <c r="K36" s="537">
        <f>K35+K23</f>
        <v>0</v>
      </c>
      <c r="L36" s="453"/>
      <c r="M36" s="3"/>
      <c r="N36" s="3"/>
      <c r="O36" s="26"/>
      <c r="P36" s="26"/>
      <c r="Q36" s="509" t="s">
        <v>79</v>
      </c>
      <c r="R36" s="302"/>
      <c r="S36" s="302"/>
      <c r="T36" s="302"/>
      <c r="U36" s="302"/>
      <c r="V36" s="302"/>
      <c r="W36" s="302"/>
      <c r="X36" s="302"/>
      <c r="Y36" s="302"/>
      <c r="Z36" s="302"/>
      <c r="AA36" s="302"/>
      <c r="AB36" s="302"/>
      <c r="AC36" s="453"/>
      <c r="AD36" s="515">
        <f>SUM(K35+(K23-K18))</f>
        <v>0</v>
      </c>
      <c r="AE36" s="506"/>
      <c r="AF36" s="507"/>
      <c r="AG36" s="26"/>
      <c r="AH36" s="26"/>
      <c r="AI36" s="26"/>
      <c r="AJ36" s="26"/>
      <c r="AK36" s="26"/>
      <c r="AL36" s="654" t="s">
        <v>139</v>
      </c>
      <c r="AM36" s="26"/>
      <c r="AN36" s="26"/>
      <c r="AO36" s="26"/>
      <c r="AP36" s="26"/>
      <c r="AQ36" s="26"/>
      <c r="AR36" s="26"/>
      <c r="AS36" s="26"/>
      <c r="AT36" s="3"/>
    </row>
    <row r="37" spans="1:46" ht="10.5" customHeight="1" thickBo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</row>
    <row r="38" spans="1:46" ht="13.5" customHeight="1">
      <c r="A38" s="484" t="s">
        <v>80</v>
      </c>
      <c r="B38" s="485"/>
      <c r="C38" s="485"/>
      <c r="D38" s="485"/>
      <c r="E38" s="485"/>
      <c r="F38" s="485"/>
      <c r="G38" s="485"/>
      <c r="H38" s="485"/>
      <c r="I38" s="485"/>
      <c r="J38" s="485"/>
      <c r="K38" s="485"/>
      <c r="L38" s="485"/>
      <c r="M38" s="485"/>
      <c r="N38" s="485"/>
      <c r="O38" s="485"/>
      <c r="P38" s="485"/>
      <c r="Q38" s="485"/>
      <c r="R38" s="485"/>
      <c r="S38" s="27"/>
      <c r="T38" s="27"/>
      <c r="U38" s="27"/>
      <c r="V38" s="27"/>
      <c r="W38" s="28"/>
      <c r="X38" s="28"/>
      <c r="Y38" s="502" t="s">
        <v>82</v>
      </c>
      <c r="Z38" s="485"/>
      <c r="AA38" s="485"/>
      <c r="AB38" s="485"/>
      <c r="AC38" s="485"/>
      <c r="AD38" s="485"/>
      <c r="AE38" s="485"/>
      <c r="AF38" s="485"/>
      <c r="AG38" s="485"/>
      <c r="AH38" s="485"/>
      <c r="AI38" s="485"/>
      <c r="AJ38" s="485"/>
      <c r="AK38" s="485"/>
      <c r="AL38" s="485"/>
      <c r="AM38" s="485"/>
      <c r="AN38" s="485"/>
      <c r="AO38" s="485"/>
      <c r="AP38" s="485"/>
      <c r="AQ38" s="485"/>
      <c r="AR38" s="485"/>
      <c r="AS38" s="485"/>
      <c r="AT38" s="503"/>
    </row>
    <row r="39" spans="1:46" ht="10.5" customHeight="1">
      <c r="A39" s="486"/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29"/>
      <c r="T39" s="29"/>
      <c r="U39" s="29"/>
      <c r="V39" s="29"/>
      <c r="W39" s="29"/>
      <c r="X39" s="29"/>
      <c r="Y39" s="487"/>
      <c r="Z39" s="487"/>
      <c r="AA39" s="487"/>
      <c r="AB39" s="487"/>
      <c r="AC39" s="487"/>
      <c r="AD39" s="487"/>
      <c r="AE39" s="487"/>
      <c r="AF39" s="487"/>
      <c r="AG39" s="487"/>
      <c r="AH39" s="487"/>
      <c r="AI39" s="487"/>
      <c r="AJ39" s="487"/>
      <c r="AK39" s="487"/>
      <c r="AL39" s="487"/>
      <c r="AM39" s="487"/>
      <c r="AN39" s="487"/>
      <c r="AO39" s="487"/>
      <c r="AP39" s="487"/>
      <c r="AQ39" s="487"/>
      <c r="AR39" s="487"/>
      <c r="AS39" s="487"/>
      <c r="AT39" s="504"/>
    </row>
    <row r="40" spans="1:46" ht="10.5" customHeight="1" thickBot="1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2"/>
    </row>
    <row r="41" spans="1:46" ht="10.5" customHeight="1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4"/>
      <c r="R41" s="34"/>
      <c r="S41" s="34"/>
      <c r="T41" s="34"/>
      <c r="U41" s="34"/>
      <c r="V41" s="34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</row>
    <row r="42" spans="1:46" ht="10.5" customHeigh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3"/>
    </row>
    <row r="43" spans="1:46" ht="10.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1:46" ht="10.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1:46" ht="10.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6" ht="10.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1:46" ht="10.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6" ht="10.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4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4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1:4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1:4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</row>
    <row r="55" spans="1:4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</row>
    <row r="56" spans="1:4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</row>
    <row r="57" spans="1:4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</row>
    <row r="58" spans="1:4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</row>
    <row r="59" spans="1:4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</row>
    <row r="60" spans="1:4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</row>
    <row r="61" spans="1:4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  <row r="62" spans="1:4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</row>
    <row r="63" spans="1:4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</row>
    <row r="64" spans="1:4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</row>
    <row r="65" spans="1:4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</row>
    <row r="66" spans="1:4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</row>
    <row r="67" spans="1:4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</row>
    <row r="68" spans="1:4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</row>
    <row r="69" spans="1:4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</row>
    <row r="70" spans="1:4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</row>
    <row r="71" spans="1:4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</row>
    <row r="72" spans="1:4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</row>
    <row r="73" spans="1:4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</row>
    <row r="74" spans="1:4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</row>
    <row r="75" spans="1:4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</row>
    <row r="76" spans="1:4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</row>
    <row r="77" spans="1:4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</row>
    <row r="78" spans="1:4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</row>
    <row r="79" spans="1:4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</row>
    <row r="80" spans="1:4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</row>
    <row r="81" spans="1:4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</row>
    <row r="82" spans="1:4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</row>
    <row r="83" spans="1:4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</row>
    <row r="84" spans="1:4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</row>
    <row r="85" spans="1:4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</row>
    <row r="86" spans="1:4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</row>
    <row r="87" spans="1:4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</row>
    <row r="88" spans="1:4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</row>
    <row r="89" spans="1:4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</row>
    <row r="90" spans="1:4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</row>
    <row r="91" spans="1:4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</row>
    <row r="92" spans="1:4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</row>
    <row r="93" spans="1:4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</row>
    <row r="94" spans="1:4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</row>
    <row r="95" spans="1:4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</row>
    <row r="96" spans="1:4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</row>
    <row r="97" spans="1:4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</row>
    <row r="98" spans="1:4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</row>
    <row r="99" spans="1:4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</row>
    <row r="100" spans="1:4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</row>
    <row r="101" spans="1:4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</row>
    <row r="102" spans="1:4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</row>
    <row r="103" spans="1:4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</row>
    <row r="104" spans="1:4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</row>
    <row r="105" spans="1:4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</row>
    <row r="106" spans="1:4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</row>
    <row r="107" spans="1:4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</row>
    <row r="108" spans="1:4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</row>
    <row r="109" spans="1:4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</row>
    <row r="110" spans="1:4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</row>
    <row r="111" spans="1:4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</row>
    <row r="112" spans="1:4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</row>
    <row r="113" spans="1:4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</row>
    <row r="114" spans="1:4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</row>
    <row r="115" spans="1:4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</row>
    <row r="116" spans="1:4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</row>
    <row r="117" spans="1:4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</row>
    <row r="118" spans="1:4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</row>
    <row r="119" spans="1:4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</row>
    <row r="120" spans="1:4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</row>
    <row r="121" spans="1:4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</row>
    <row r="122" spans="1:4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</row>
    <row r="123" spans="1:4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</row>
    <row r="124" spans="1:4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</row>
    <row r="125" spans="1:4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</row>
    <row r="126" spans="1:4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</row>
    <row r="127" spans="1:4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</row>
    <row r="128" spans="1:4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</row>
    <row r="129" spans="1:4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</row>
    <row r="130" spans="1:4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</row>
    <row r="131" spans="1:4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</row>
    <row r="132" spans="1:4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</row>
    <row r="133" spans="1:4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</row>
    <row r="134" spans="1:4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</row>
    <row r="135" spans="1:4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</row>
    <row r="136" spans="1:4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</row>
    <row r="137" spans="1:4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</row>
    <row r="138" spans="1:4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</row>
    <row r="139" spans="1:4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</row>
    <row r="140" spans="1:4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</row>
    <row r="141" spans="1:4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</row>
    <row r="142" spans="1:4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</row>
    <row r="143" spans="1:4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</row>
    <row r="144" spans="1:4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</row>
    <row r="145" spans="1:4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</row>
    <row r="146" spans="1:4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</row>
    <row r="147" spans="1:4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</row>
    <row r="148" spans="1:4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</row>
    <row r="149" spans="1:4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</row>
    <row r="150" spans="1:4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</row>
    <row r="151" spans="1:4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</row>
    <row r="152" spans="1:4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</row>
    <row r="153" spans="1:4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</row>
    <row r="154" spans="1:4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</row>
    <row r="155" spans="1:4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</row>
    <row r="156" spans="1:4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</row>
    <row r="157" spans="1:4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</row>
    <row r="158" spans="1:4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</row>
    <row r="159" spans="1:4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</row>
    <row r="160" spans="1:4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</row>
    <row r="161" spans="1:4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</row>
    <row r="162" spans="1:4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</row>
    <row r="163" spans="1:4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</row>
    <row r="164" spans="1:4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</row>
    <row r="165" spans="1:4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</row>
    <row r="166" spans="1:4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</row>
    <row r="167" spans="1:4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</row>
    <row r="168" spans="1:4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</row>
    <row r="169" spans="1:4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</row>
    <row r="170" spans="1:4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</row>
    <row r="171" spans="1:4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</row>
    <row r="172" spans="1:4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</row>
    <row r="173" spans="1:4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</row>
    <row r="174" spans="1:4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</row>
    <row r="175" spans="1:4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</row>
    <row r="176" spans="1:4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</row>
    <row r="177" spans="1:4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</row>
    <row r="178" spans="1:4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</row>
    <row r="179" spans="1:4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</row>
    <row r="180" spans="1:4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</row>
    <row r="181" spans="1:4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</row>
    <row r="182" spans="1:4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</row>
    <row r="183" spans="1:4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</row>
    <row r="184" spans="1:4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</row>
    <row r="185" spans="1:4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</row>
    <row r="186" spans="1:4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</row>
    <row r="187" spans="1:4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</row>
    <row r="188" spans="1:4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</row>
    <row r="189" spans="1:4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</row>
    <row r="190" spans="1:4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</row>
    <row r="191" spans="1:4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</row>
    <row r="192" spans="1:4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</row>
    <row r="193" spans="1:4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</row>
    <row r="194" spans="1:4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</row>
    <row r="195" spans="1:4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</row>
    <row r="196" spans="1:4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</row>
    <row r="197" spans="1:4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</row>
    <row r="198" spans="1:4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</row>
    <row r="199" spans="1:4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</row>
    <row r="200" spans="1:4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</row>
    <row r="201" spans="1:4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</row>
    <row r="202" spans="1:4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</row>
    <row r="203" spans="1:4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</row>
    <row r="204" spans="1:4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</row>
    <row r="205" spans="1:4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</row>
    <row r="206" spans="1:4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</row>
    <row r="207" spans="1:4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</row>
    <row r="208" spans="1:4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</row>
    <row r="209" spans="1:4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</row>
    <row r="210" spans="1:4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</row>
    <row r="211" spans="1:4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</row>
    <row r="212" spans="1:4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</row>
    <row r="213" spans="1:4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</row>
    <row r="214" spans="1:4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</row>
    <row r="215" spans="1:4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</row>
    <row r="216" spans="1:4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</row>
    <row r="217" spans="1:4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</row>
    <row r="218" spans="1:4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</row>
    <row r="219" spans="1:4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</row>
    <row r="220" spans="1:4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</row>
    <row r="221" spans="1:4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</row>
    <row r="222" spans="1:4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</row>
    <row r="223" spans="1:4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</row>
    <row r="224" spans="1:4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</row>
    <row r="225" spans="1:4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</row>
    <row r="226" spans="1:4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</row>
    <row r="227" spans="1:4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</row>
    <row r="228" spans="1:4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</row>
    <row r="229" spans="1:4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</row>
    <row r="230" spans="1:4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</row>
    <row r="231" spans="1:4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</row>
    <row r="232" spans="1:4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</row>
    <row r="233" spans="1:4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</row>
    <row r="234" spans="1:4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</row>
    <row r="235" spans="1:4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</row>
    <row r="236" spans="1:4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</row>
    <row r="237" spans="1:46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</row>
    <row r="238" spans="1:46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</row>
    <row r="239" spans="1:46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</row>
    <row r="240" spans="1:46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</row>
    <row r="241" spans="1:46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</row>
    <row r="242" spans="1:46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</row>
    <row r="243" spans="1:46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</row>
    <row r="244" spans="1:46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</row>
    <row r="245" spans="1:46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</row>
    <row r="246" spans="1:4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</row>
    <row r="247" spans="1:46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</row>
    <row r="248" spans="1:46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</row>
    <row r="249" spans="1:46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</row>
    <row r="250" spans="1:46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</row>
    <row r="251" spans="1:46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</row>
    <row r="252" spans="1:46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</row>
    <row r="253" spans="1:46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</row>
    <row r="254" spans="1:46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</row>
    <row r="255" spans="1:46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</row>
    <row r="256" spans="1:4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</row>
    <row r="257" spans="1:46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</row>
    <row r="258" spans="1:46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</row>
    <row r="259" spans="1:46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</row>
    <row r="260" spans="1:46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</row>
    <row r="261" spans="1:46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</row>
    <row r="262" spans="1:46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</row>
    <row r="263" spans="1:46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</row>
    <row r="264" spans="1:46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</row>
    <row r="265" spans="1:46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</row>
    <row r="266" spans="1:4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</row>
    <row r="267" spans="1:46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</row>
    <row r="268" spans="1:46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</row>
    <row r="269" spans="1:46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</row>
    <row r="270" spans="1:46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</row>
    <row r="271" spans="1:46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</row>
    <row r="272" spans="1:46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</row>
    <row r="273" spans="1:46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</row>
    <row r="274" spans="1:46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</row>
    <row r="275" spans="1:46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</row>
    <row r="276" spans="1:4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</row>
    <row r="277" spans="1:46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</row>
    <row r="278" spans="1:46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</row>
    <row r="279" spans="1:46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</row>
    <row r="280" spans="1:46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</row>
    <row r="281" spans="1:46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</row>
    <row r="282" spans="1:46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</row>
    <row r="283" spans="1:46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</row>
    <row r="284" spans="1:46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</row>
    <row r="285" spans="1:46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</row>
    <row r="286" spans="1:4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</row>
    <row r="287" spans="1:46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</row>
    <row r="288" spans="1:46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</row>
    <row r="289" spans="1:46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</row>
    <row r="290" spans="1:46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</row>
    <row r="291" spans="1:46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</row>
    <row r="292" spans="1:46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</row>
    <row r="293" spans="1:46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</row>
    <row r="294" spans="1:46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</row>
    <row r="295" spans="1:46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</row>
    <row r="296" spans="1:4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</row>
    <row r="297" spans="1:46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</row>
    <row r="298" spans="1:46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</row>
    <row r="299" spans="1:46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</row>
    <row r="300" spans="1:46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</row>
    <row r="301" spans="1:46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</row>
    <row r="302" spans="1:46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</row>
    <row r="303" spans="1:46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</row>
    <row r="304" spans="1:46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</row>
    <row r="305" spans="1:46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</row>
    <row r="306" spans="1:4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</row>
    <row r="307" spans="1:46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</row>
    <row r="308" spans="1:46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</row>
    <row r="309" spans="1:46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</row>
    <row r="310" spans="1:46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</row>
    <row r="311" spans="1:46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</row>
    <row r="312" spans="1:46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</row>
    <row r="313" spans="1:46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</row>
    <row r="314" spans="1:46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</row>
    <row r="315" spans="1:46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</row>
    <row r="316" spans="1:4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</row>
    <row r="317" spans="1:46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</row>
    <row r="318" spans="1:46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</row>
    <row r="319" spans="1:46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</row>
    <row r="320" spans="1:46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</row>
    <row r="321" spans="1:46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</row>
    <row r="322" spans="1:46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</row>
    <row r="323" spans="1:46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</row>
    <row r="324" spans="1:46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</row>
    <row r="325" spans="1:46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</row>
    <row r="326" spans="1:4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</row>
    <row r="327" spans="1:46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</row>
    <row r="328" spans="1:46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</row>
    <row r="329" spans="1:46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</row>
    <row r="330" spans="1:46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</row>
    <row r="331" spans="1:46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</row>
    <row r="332" spans="1:46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</row>
    <row r="333" spans="1:46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</row>
    <row r="334" spans="1:46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</row>
    <row r="335" spans="1:46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</row>
    <row r="336" spans="1:4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</row>
    <row r="337" spans="1:46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</row>
    <row r="338" spans="1:46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</row>
    <row r="339" spans="1:46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</row>
    <row r="340" spans="1:46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</row>
    <row r="341" spans="1:46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</row>
    <row r="342" spans="1:46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</row>
    <row r="343" spans="1:46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</row>
    <row r="344" spans="1:46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</row>
    <row r="345" spans="1:46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</row>
    <row r="346" spans="1:4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</row>
    <row r="347" spans="1:46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</row>
    <row r="348" spans="1:46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</row>
    <row r="349" spans="1:46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</row>
    <row r="350" spans="1:46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</row>
    <row r="351" spans="1:46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</row>
    <row r="352" spans="1:46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</row>
    <row r="353" spans="1:46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</row>
    <row r="354" spans="1:46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</row>
    <row r="355" spans="1:46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</row>
    <row r="356" spans="1:4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</row>
    <row r="357" spans="1:46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</row>
    <row r="358" spans="1:46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</row>
    <row r="359" spans="1:46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</row>
    <row r="360" spans="1:46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</row>
    <row r="361" spans="1:46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</row>
    <row r="362" spans="1:46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</row>
    <row r="363" spans="1:46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</row>
    <row r="364" spans="1:46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</row>
    <row r="365" spans="1:46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</row>
    <row r="366" spans="1:4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</row>
    <row r="367" spans="1:46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</row>
    <row r="368" spans="1:46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</row>
    <row r="369" spans="1:46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</row>
    <row r="370" spans="1:46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</row>
    <row r="371" spans="1:46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</row>
    <row r="372" spans="1:46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</row>
    <row r="373" spans="1:46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</row>
    <row r="374" spans="1:46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</row>
    <row r="375" spans="1:46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</row>
    <row r="376" spans="1:4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</row>
    <row r="377" spans="1:46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</row>
    <row r="378" spans="1:46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</row>
    <row r="379" spans="1:46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</row>
    <row r="380" spans="1:46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</row>
    <row r="381" spans="1:46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</row>
    <row r="382" spans="1:46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</row>
    <row r="383" spans="1:46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</row>
    <row r="384" spans="1:46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</row>
    <row r="385" spans="1:46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</row>
    <row r="386" spans="1:4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</row>
    <row r="387" spans="1:46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</row>
    <row r="388" spans="1:46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</row>
    <row r="389" spans="1:46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</row>
    <row r="390" spans="1:46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</row>
    <row r="391" spans="1:46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</row>
    <row r="392" spans="1:46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</row>
    <row r="393" spans="1:46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</row>
    <row r="394" spans="1:46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</row>
    <row r="395" spans="1:46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</row>
    <row r="396" spans="1:4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</row>
    <row r="397" spans="1:46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</row>
    <row r="398" spans="1:46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</row>
    <row r="399" spans="1:46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</row>
    <row r="400" spans="1:46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</row>
    <row r="401" spans="1:46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</row>
    <row r="402" spans="1:46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</row>
    <row r="403" spans="1:46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</row>
    <row r="404" spans="1:46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</row>
    <row r="405" spans="1:46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</row>
    <row r="406" spans="1:4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</row>
    <row r="407" spans="1:46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</row>
    <row r="408" spans="1:46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</row>
    <row r="409" spans="1:46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</row>
    <row r="410" spans="1:46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</row>
    <row r="411" spans="1:46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</row>
    <row r="412" spans="1:46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</row>
    <row r="413" spans="1:46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</row>
    <row r="414" spans="1:46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</row>
    <row r="415" spans="1:46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</row>
    <row r="416" spans="1:4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</row>
    <row r="417" spans="1:46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</row>
    <row r="418" spans="1:46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</row>
    <row r="419" spans="1:46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</row>
    <row r="420" spans="1:46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</row>
    <row r="421" spans="1:46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</row>
    <row r="422" spans="1:46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</row>
    <row r="423" spans="1:46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</row>
    <row r="424" spans="1:46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</row>
    <row r="425" spans="1:46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</row>
    <row r="426" spans="1:4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</row>
    <row r="427" spans="1:46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</row>
    <row r="428" spans="1:46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</row>
    <row r="429" spans="1:46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</row>
    <row r="430" spans="1:46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</row>
    <row r="431" spans="1:46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</row>
    <row r="432" spans="1:46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</row>
    <row r="433" spans="1:46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</row>
    <row r="434" spans="1:46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</row>
    <row r="435" spans="1:46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</row>
    <row r="436" spans="1:4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</row>
    <row r="437" spans="1:46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</row>
    <row r="438" spans="1:46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</row>
    <row r="439" spans="1:46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</row>
    <row r="440" spans="1:46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</row>
    <row r="441" spans="1:46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</row>
    <row r="442" spans="1:46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</row>
    <row r="443" spans="1:46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</row>
    <row r="444" spans="1:46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</row>
    <row r="445" spans="1:46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</row>
    <row r="446" spans="1:4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</row>
    <row r="447" spans="1:46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</row>
    <row r="448" spans="1:46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</row>
    <row r="449" spans="1:46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</row>
    <row r="450" spans="1:46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</row>
    <row r="451" spans="1:46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</row>
    <row r="452" spans="1:46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</row>
    <row r="453" spans="1:46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</row>
    <row r="454" spans="1:46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</row>
    <row r="455" spans="1:46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</row>
    <row r="456" spans="1:4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</row>
    <row r="457" spans="1:46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</row>
    <row r="458" spans="1:46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</row>
    <row r="459" spans="1:46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</row>
    <row r="460" spans="1:46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</row>
    <row r="461" spans="1:46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</row>
    <row r="462" spans="1:46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</row>
    <row r="463" spans="1:46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</row>
    <row r="464" spans="1:46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</row>
    <row r="465" spans="1:46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</row>
    <row r="466" spans="1:4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</row>
    <row r="467" spans="1:46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</row>
    <row r="468" spans="1:46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</row>
    <row r="469" spans="1:46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</row>
    <row r="470" spans="1:46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</row>
    <row r="471" spans="1:46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</row>
    <row r="472" spans="1:46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</row>
    <row r="473" spans="1:46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</row>
    <row r="474" spans="1:46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</row>
    <row r="475" spans="1:46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</row>
    <row r="476" spans="1:4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</row>
    <row r="477" spans="1:46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</row>
    <row r="478" spans="1:46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</row>
    <row r="479" spans="1:46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</row>
    <row r="480" spans="1:46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</row>
    <row r="481" spans="1:46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</row>
    <row r="482" spans="1:46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</row>
    <row r="483" spans="1:46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</row>
    <row r="484" spans="1:46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</row>
    <row r="485" spans="1:46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</row>
    <row r="486" spans="1:4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</row>
    <row r="487" spans="1:46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</row>
    <row r="488" spans="1:46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</row>
    <row r="489" spans="1:46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</row>
    <row r="490" spans="1:46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</row>
    <row r="491" spans="1:46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</row>
    <row r="492" spans="1:46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</row>
    <row r="493" spans="1:46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</row>
    <row r="494" spans="1:46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</row>
    <row r="495" spans="1:46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</row>
    <row r="496" spans="1:4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</row>
    <row r="497" spans="1:46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</row>
    <row r="498" spans="1:46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</row>
    <row r="499" spans="1:46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</row>
    <row r="500" spans="1:46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</row>
    <row r="501" spans="1:46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</row>
    <row r="502" spans="1:46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</row>
    <row r="503" spans="1:46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</row>
    <row r="504" spans="1:46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</row>
    <row r="505" spans="1:46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</row>
    <row r="506" spans="1:4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</row>
    <row r="507" spans="1:46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</row>
    <row r="508" spans="1:46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</row>
    <row r="509" spans="1:46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</row>
    <row r="510" spans="1:46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</row>
    <row r="511" spans="1:46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</row>
    <row r="512" spans="1:46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</row>
    <row r="513" spans="1:46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</row>
    <row r="514" spans="1:46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</row>
    <row r="515" spans="1:46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</row>
    <row r="516" spans="1:4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</row>
    <row r="517" spans="1:46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</row>
    <row r="518" spans="1:46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</row>
    <row r="519" spans="1:46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</row>
    <row r="520" spans="1:46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</row>
    <row r="521" spans="1:46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</row>
    <row r="522" spans="1:46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</row>
    <row r="523" spans="1:46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</row>
    <row r="524" spans="1:46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</row>
    <row r="525" spans="1:46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</row>
    <row r="526" spans="1:4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</row>
    <row r="527" spans="1:46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</row>
    <row r="528" spans="1:46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</row>
    <row r="529" spans="1:46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</row>
    <row r="530" spans="1:46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</row>
    <row r="531" spans="1:46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</row>
    <row r="532" spans="1:46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</row>
    <row r="533" spans="1:46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</row>
    <row r="534" spans="1:46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</row>
    <row r="535" spans="1:46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</row>
    <row r="536" spans="1:4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</row>
    <row r="537" spans="1:46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</row>
    <row r="538" spans="1:46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</row>
    <row r="539" spans="1:46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</row>
    <row r="540" spans="1:46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</row>
    <row r="541" spans="1:46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</row>
    <row r="542" spans="1:46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</row>
    <row r="543" spans="1:46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</row>
    <row r="544" spans="1:46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</row>
    <row r="545" spans="1:46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</row>
    <row r="546" spans="1:4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</row>
    <row r="547" spans="1:46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</row>
    <row r="548" spans="1:46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</row>
    <row r="549" spans="1:46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</row>
    <row r="550" spans="1:46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</row>
    <row r="551" spans="1:46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</row>
    <row r="552" spans="1:46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</row>
    <row r="553" spans="1:46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</row>
    <row r="554" spans="1:46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</row>
    <row r="555" spans="1:46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</row>
    <row r="556" spans="1:4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</row>
    <row r="557" spans="1:46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</row>
    <row r="558" spans="1:46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</row>
    <row r="559" spans="1:46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</row>
    <row r="560" spans="1:46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</row>
    <row r="561" spans="1:46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</row>
    <row r="562" spans="1:46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</row>
    <row r="563" spans="1:46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</row>
    <row r="564" spans="1:46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</row>
    <row r="565" spans="1:46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</row>
    <row r="566" spans="1:4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</row>
    <row r="567" spans="1:46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</row>
    <row r="568" spans="1:46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</row>
    <row r="569" spans="1:46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</row>
    <row r="570" spans="1:46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</row>
    <row r="571" spans="1:46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</row>
    <row r="572" spans="1:46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</row>
    <row r="573" spans="1:46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</row>
    <row r="574" spans="1:46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</row>
    <row r="575" spans="1:46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</row>
    <row r="576" spans="1:4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</row>
    <row r="577" spans="1:46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</row>
    <row r="578" spans="1:46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</row>
    <row r="579" spans="1:46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</row>
    <row r="580" spans="1:46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</row>
    <row r="581" spans="1:46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</row>
    <row r="582" spans="1:46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</row>
    <row r="583" spans="1:46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</row>
    <row r="584" spans="1:46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</row>
    <row r="585" spans="1:46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</row>
    <row r="586" spans="1:4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</row>
    <row r="587" spans="1:46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</row>
    <row r="588" spans="1:46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</row>
    <row r="589" spans="1:46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</row>
    <row r="590" spans="1:46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</row>
    <row r="591" spans="1:46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</row>
    <row r="592" spans="1:46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</row>
    <row r="593" spans="1:46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</row>
    <row r="594" spans="1:46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</row>
    <row r="595" spans="1:46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</row>
    <row r="596" spans="1:4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</row>
    <row r="597" spans="1:46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</row>
    <row r="598" spans="1:46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</row>
    <row r="599" spans="1:46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</row>
    <row r="600" spans="1:46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</row>
    <row r="601" spans="1:46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</row>
    <row r="602" spans="1:46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</row>
    <row r="603" spans="1:46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</row>
    <row r="604" spans="1:46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</row>
    <row r="605" spans="1:46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</row>
    <row r="606" spans="1:4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</row>
    <row r="607" spans="1:46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</row>
    <row r="608" spans="1:46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</row>
    <row r="609" spans="1:46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</row>
    <row r="610" spans="1:46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</row>
    <row r="611" spans="1:46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</row>
    <row r="612" spans="1:46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</row>
    <row r="613" spans="1:46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</row>
    <row r="614" spans="1:46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</row>
    <row r="615" spans="1:46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</row>
    <row r="616" spans="1:4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</row>
    <row r="617" spans="1:46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</row>
    <row r="618" spans="1:46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</row>
    <row r="619" spans="1:46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</row>
    <row r="620" spans="1:46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</row>
    <row r="621" spans="1:46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</row>
    <row r="622" spans="1:46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</row>
    <row r="623" spans="1:46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</row>
    <row r="624" spans="1:46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</row>
    <row r="625" spans="1:46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</row>
    <row r="626" spans="1:4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</row>
    <row r="627" spans="1:46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</row>
    <row r="628" spans="1:46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</row>
    <row r="629" spans="1:46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</row>
    <row r="630" spans="1:46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</row>
    <row r="631" spans="1:46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</row>
    <row r="632" spans="1:46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</row>
    <row r="633" spans="1:46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</row>
    <row r="634" spans="1:46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</row>
    <row r="635" spans="1:46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</row>
    <row r="636" spans="1:4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</row>
    <row r="637" spans="1:46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</row>
    <row r="638" spans="1:46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</row>
    <row r="639" spans="1:46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</row>
    <row r="640" spans="1:46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</row>
    <row r="641" spans="1:46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</row>
    <row r="642" spans="1:46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</row>
    <row r="643" spans="1:46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</row>
    <row r="644" spans="1:46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</row>
    <row r="645" spans="1:46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</row>
    <row r="646" spans="1:4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</row>
    <row r="647" spans="1:46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</row>
    <row r="648" spans="1:46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</row>
    <row r="649" spans="1:46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</row>
    <row r="650" spans="1:46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</row>
    <row r="651" spans="1:46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</row>
    <row r="652" spans="1:46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</row>
    <row r="653" spans="1:46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</row>
    <row r="654" spans="1:46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</row>
    <row r="655" spans="1:46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</row>
    <row r="656" spans="1:4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</row>
    <row r="657" spans="1:46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</row>
    <row r="658" spans="1:46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</row>
    <row r="659" spans="1:46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</row>
    <row r="660" spans="1:46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</row>
    <row r="661" spans="1:46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</row>
    <row r="662" spans="1:46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</row>
    <row r="663" spans="1:46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</row>
    <row r="664" spans="1:46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</row>
    <row r="665" spans="1:46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</row>
    <row r="666" spans="1:4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</row>
    <row r="667" spans="1:46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</row>
    <row r="668" spans="1:46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</row>
    <row r="669" spans="1:46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</row>
    <row r="670" spans="1:46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</row>
    <row r="671" spans="1:46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</row>
    <row r="672" spans="1:46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</row>
    <row r="673" spans="1:46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</row>
    <row r="674" spans="1:46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</row>
    <row r="675" spans="1:46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</row>
    <row r="676" spans="1:4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</row>
    <row r="677" spans="1:46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</row>
    <row r="678" spans="1:46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</row>
    <row r="679" spans="1:46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</row>
    <row r="680" spans="1:46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</row>
    <row r="681" spans="1:46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</row>
    <row r="682" spans="1:46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</row>
    <row r="683" spans="1:46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</row>
    <row r="684" spans="1:46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</row>
    <row r="685" spans="1:46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</row>
    <row r="686" spans="1:4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</row>
    <row r="687" spans="1:46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</row>
    <row r="688" spans="1:46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</row>
    <row r="689" spans="1:46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</row>
    <row r="690" spans="1:46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</row>
    <row r="691" spans="1:46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</row>
    <row r="692" spans="1:46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</row>
    <row r="693" spans="1:46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</row>
    <row r="694" spans="1:46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</row>
    <row r="695" spans="1:46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</row>
    <row r="696" spans="1:4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</row>
    <row r="697" spans="1:46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</row>
    <row r="698" spans="1:46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</row>
    <row r="699" spans="1:46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</row>
    <row r="700" spans="1:46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</row>
    <row r="701" spans="1:46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</row>
    <row r="702" spans="1:46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</row>
    <row r="703" spans="1:46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</row>
    <row r="704" spans="1:46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</row>
    <row r="705" spans="1:46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</row>
    <row r="706" spans="1:4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</row>
    <row r="707" spans="1:46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</row>
    <row r="708" spans="1:46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</row>
    <row r="709" spans="1:46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</row>
    <row r="710" spans="1:46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</row>
    <row r="711" spans="1:46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</row>
    <row r="712" spans="1:46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</row>
    <row r="713" spans="1:46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</row>
    <row r="714" spans="1:46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</row>
    <row r="715" spans="1:46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</row>
    <row r="716" spans="1:4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</row>
    <row r="717" spans="1:46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</row>
    <row r="718" spans="1:46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</row>
    <row r="719" spans="1:46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</row>
    <row r="720" spans="1:46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</row>
    <row r="721" spans="1:46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</row>
    <row r="722" spans="1:46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</row>
    <row r="723" spans="1:46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</row>
    <row r="724" spans="1:46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</row>
    <row r="725" spans="1:46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</row>
    <row r="726" spans="1:4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</row>
    <row r="727" spans="1:46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</row>
    <row r="728" spans="1:46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</row>
    <row r="729" spans="1:46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</row>
    <row r="730" spans="1:46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</row>
    <row r="731" spans="1:46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</row>
    <row r="732" spans="1:46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</row>
    <row r="733" spans="1:46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</row>
    <row r="734" spans="1:46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</row>
    <row r="735" spans="1:46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</row>
    <row r="736" spans="1:4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</row>
    <row r="737" spans="1:46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</row>
    <row r="738" spans="1:46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</row>
    <row r="739" spans="1:46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</row>
    <row r="740" spans="1:46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</row>
    <row r="741" spans="1:46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</row>
    <row r="742" spans="1:46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</row>
    <row r="743" spans="1:46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</row>
    <row r="744" spans="1:46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</row>
    <row r="745" spans="1:46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</row>
    <row r="746" spans="1:4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</row>
    <row r="747" spans="1:46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</row>
    <row r="748" spans="1:46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</row>
    <row r="749" spans="1:46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</row>
    <row r="750" spans="1:46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</row>
    <row r="751" spans="1:46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</row>
    <row r="752" spans="1:46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</row>
    <row r="753" spans="1:46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</row>
    <row r="754" spans="1:46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</row>
    <row r="755" spans="1:46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</row>
    <row r="756" spans="1:4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</row>
    <row r="757" spans="1:46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</row>
    <row r="758" spans="1:46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</row>
    <row r="759" spans="1:46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</row>
    <row r="760" spans="1:46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</row>
    <row r="761" spans="1:46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</row>
    <row r="762" spans="1:46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</row>
    <row r="763" spans="1:46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</row>
    <row r="764" spans="1:46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</row>
    <row r="765" spans="1:46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</row>
    <row r="766" spans="1:4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</row>
    <row r="767" spans="1:46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</row>
    <row r="768" spans="1:46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</row>
    <row r="769" spans="1:46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</row>
    <row r="770" spans="1:46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</row>
    <row r="771" spans="1:46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</row>
    <row r="772" spans="1:46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</row>
    <row r="773" spans="1:46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</row>
    <row r="774" spans="1:46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</row>
    <row r="775" spans="1:46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</row>
    <row r="776" spans="1:4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</row>
    <row r="777" spans="1:46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</row>
    <row r="778" spans="1:46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</row>
    <row r="779" spans="1:46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</row>
    <row r="780" spans="1:46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</row>
    <row r="781" spans="1:46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</row>
    <row r="782" spans="1:46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</row>
    <row r="783" spans="1:46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</row>
    <row r="784" spans="1:46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</row>
    <row r="785" spans="1:46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</row>
    <row r="786" spans="1:4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</row>
    <row r="787" spans="1:46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</row>
    <row r="788" spans="1:46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</row>
    <row r="789" spans="1:46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</row>
    <row r="790" spans="1:46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</row>
    <row r="791" spans="1:46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</row>
    <row r="792" spans="1:46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</row>
    <row r="793" spans="1:46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</row>
    <row r="794" spans="1:46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</row>
    <row r="795" spans="1:46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</row>
    <row r="796" spans="1:4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</row>
    <row r="797" spans="1:46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</row>
    <row r="798" spans="1:46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</row>
    <row r="799" spans="1:46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</row>
    <row r="800" spans="1:46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</row>
    <row r="801" spans="1:46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</row>
    <row r="802" spans="1:46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</row>
    <row r="803" spans="1:46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</row>
    <row r="804" spans="1:46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</row>
    <row r="805" spans="1:46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</row>
    <row r="806" spans="1:4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</row>
    <row r="807" spans="1:46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</row>
    <row r="808" spans="1:46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</row>
    <row r="809" spans="1:46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</row>
    <row r="810" spans="1:46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</row>
    <row r="811" spans="1:46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</row>
    <row r="812" spans="1:46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</row>
    <row r="813" spans="1:46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</row>
    <row r="814" spans="1:46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</row>
    <row r="815" spans="1:46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</row>
    <row r="816" spans="1:4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</row>
    <row r="817" spans="1:46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</row>
    <row r="818" spans="1:46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</row>
    <row r="819" spans="1:46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</row>
    <row r="820" spans="1:46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</row>
    <row r="821" spans="1:46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</row>
    <row r="822" spans="1:46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</row>
    <row r="823" spans="1:46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</row>
    <row r="824" spans="1:46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</row>
    <row r="825" spans="1:46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</row>
    <row r="826" spans="1:4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</row>
    <row r="827" spans="1:46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</row>
    <row r="828" spans="1:46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</row>
    <row r="829" spans="1:46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</row>
    <row r="830" spans="1:46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</row>
    <row r="831" spans="1:46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</row>
    <row r="832" spans="1:46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</row>
    <row r="833" spans="1:46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</row>
    <row r="834" spans="1:46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</row>
    <row r="835" spans="1:46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</row>
    <row r="836" spans="1:4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</row>
    <row r="837" spans="1:46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</row>
    <row r="838" spans="1:46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</row>
    <row r="839" spans="1:46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</row>
    <row r="840" spans="1:46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</row>
    <row r="841" spans="1:46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</row>
    <row r="842" spans="1:46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</row>
    <row r="843" spans="1:46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</row>
    <row r="844" spans="1:46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</row>
    <row r="845" spans="1:46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</row>
    <row r="846" spans="1:4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</row>
    <row r="847" spans="1:46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</row>
    <row r="848" spans="1:46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</row>
    <row r="849" spans="1:46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</row>
    <row r="850" spans="1:46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</row>
    <row r="851" spans="1:46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</row>
    <row r="852" spans="1:46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</row>
    <row r="853" spans="1:46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</row>
    <row r="854" spans="1:46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</row>
    <row r="855" spans="1:46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</row>
    <row r="856" spans="1:4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</row>
    <row r="857" spans="1:46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</row>
    <row r="858" spans="1:46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</row>
    <row r="859" spans="1:46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</row>
    <row r="860" spans="1:46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</row>
    <row r="861" spans="1:46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</row>
    <row r="862" spans="1:46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</row>
    <row r="863" spans="1:46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</row>
    <row r="864" spans="1:46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</row>
    <row r="865" spans="1:46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</row>
    <row r="866" spans="1:4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</row>
    <row r="867" spans="1:46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</row>
    <row r="868" spans="1:46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</row>
    <row r="869" spans="1:46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</row>
    <row r="870" spans="1:46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</row>
    <row r="871" spans="1:46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</row>
    <row r="872" spans="1:46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</row>
    <row r="873" spans="1:46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</row>
    <row r="874" spans="1:46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</row>
    <row r="875" spans="1:46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</row>
    <row r="876" spans="1:4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</row>
    <row r="877" spans="1:46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</row>
    <row r="878" spans="1:46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</row>
    <row r="879" spans="1:46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</row>
    <row r="880" spans="1:46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</row>
    <row r="881" spans="1:46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</row>
    <row r="882" spans="1:46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</row>
    <row r="883" spans="1:46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</row>
    <row r="884" spans="1:46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</row>
    <row r="885" spans="1:46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</row>
    <row r="886" spans="1:4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</row>
    <row r="887" spans="1:46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</row>
    <row r="888" spans="1:46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</row>
    <row r="889" spans="1:46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</row>
    <row r="890" spans="1:46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</row>
    <row r="891" spans="1:46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</row>
    <row r="892" spans="1:46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</row>
    <row r="893" spans="1:46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</row>
    <row r="894" spans="1:46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</row>
    <row r="895" spans="1:46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</row>
    <row r="896" spans="1:4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</row>
    <row r="897" spans="1:46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</row>
    <row r="898" spans="1:46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</row>
    <row r="899" spans="1:46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</row>
    <row r="900" spans="1:46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</row>
    <row r="901" spans="1:46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</row>
    <row r="902" spans="1:46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</row>
    <row r="903" spans="1:46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</row>
    <row r="904" spans="1:46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</row>
    <row r="905" spans="1:46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</row>
    <row r="906" spans="1:4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</row>
    <row r="907" spans="1:46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</row>
    <row r="908" spans="1:46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</row>
    <row r="909" spans="1:46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</row>
    <row r="910" spans="1:46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</row>
    <row r="911" spans="1:46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</row>
    <row r="912" spans="1:46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</row>
    <row r="913" spans="1:46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</row>
    <row r="914" spans="1:46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</row>
    <row r="915" spans="1:46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</row>
    <row r="916" spans="1:4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</row>
    <row r="917" spans="1:46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</row>
    <row r="918" spans="1:46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</row>
    <row r="919" spans="1:46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</row>
    <row r="920" spans="1:46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</row>
    <row r="921" spans="1:46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</row>
    <row r="922" spans="1:46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</row>
    <row r="923" spans="1:46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</row>
    <row r="924" spans="1:46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</row>
    <row r="925" spans="1:46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</row>
    <row r="926" spans="1:4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</row>
    <row r="927" spans="1:46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</row>
    <row r="928" spans="1:46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</row>
    <row r="929" spans="1:46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</row>
    <row r="930" spans="1:46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</row>
    <row r="931" spans="1:46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</row>
    <row r="932" spans="1:46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</row>
    <row r="933" spans="1:46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</row>
    <row r="934" spans="1:46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</row>
    <row r="935" spans="1:46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</row>
    <row r="936" spans="1:4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</row>
    <row r="937" spans="1:46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</row>
    <row r="938" spans="1:46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</row>
    <row r="939" spans="1:46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</row>
    <row r="940" spans="1:46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</row>
    <row r="941" spans="1:46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</row>
    <row r="942" spans="1:46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</row>
    <row r="943" spans="1:46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</row>
    <row r="944" spans="1:46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</row>
    <row r="945" spans="1:46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</row>
    <row r="946" spans="1:4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</row>
    <row r="947" spans="1:46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</row>
    <row r="948" spans="1:46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</row>
    <row r="949" spans="1:46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</row>
    <row r="950" spans="1:46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</row>
    <row r="951" spans="1:46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</row>
    <row r="952" spans="1:46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</row>
    <row r="953" spans="1:46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</row>
    <row r="954" spans="1:46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</row>
    <row r="955" spans="1:46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</row>
    <row r="956" spans="1:4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</row>
    <row r="957" spans="1:46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</row>
    <row r="958" spans="1:46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</row>
    <row r="959" spans="1:46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</row>
    <row r="960" spans="1:46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</row>
    <row r="961" spans="1:46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</row>
    <row r="962" spans="1:46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</row>
    <row r="963" spans="1:46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</row>
    <row r="964" spans="1:46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</row>
    <row r="965" spans="1:46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</row>
    <row r="966" spans="1:4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</row>
    <row r="967" spans="1:46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</row>
    <row r="968" spans="1:46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</row>
    <row r="969" spans="1:46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</row>
    <row r="970" spans="1:46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</row>
    <row r="971" spans="1:46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</row>
    <row r="972" spans="1:46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</row>
    <row r="973" spans="1:46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</row>
    <row r="974" spans="1:46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</row>
    <row r="975" spans="1:46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</row>
    <row r="976" spans="1:4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</row>
    <row r="977" spans="1:46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</row>
    <row r="978" spans="1:46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</row>
    <row r="979" spans="1:46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</row>
    <row r="980" spans="1:46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</row>
    <row r="981" spans="1:46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</row>
    <row r="982" spans="1:46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</row>
    <row r="983" spans="1:46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</row>
    <row r="984" spans="1:46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</row>
    <row r="985" spans="1:46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</row>
    <row r="986" spans="1:4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</row>
    <row r="987" spans="1:46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</row>
    <row r="988" spans="1:46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</row>
    <row r="989" spans="1:46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</row>
    <row r="990" spans="1:46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</row>
    <row r="991" spans="1:46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</row>
    <row r="992" spans="1:46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</row>
    <row r="993" spans="1:46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</row>
    <row r="994" spans="1:46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</row>
    <row r="995" spans="1:46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</row>
    <row r="996" spans="1:4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</row>
    <row r="997" spans="1:46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</row>
    <row r="998" spans="1:46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</row>
    <row r="999" spans="1:46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</row>
    <row r="1000" spans="1:46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</row>
    <row r="1001" spans="1:46" ht="12.7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</row>
    <row r="1002" spans="1:46" ht="12.7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</row>
    <row r="1003" spans="1:46" ht="12.75" customHeight="1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</row>
    <row r="1004" spans="1:46" ht="12.75" customHeight="1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</row>
  </sheetData>
  <sheetProtection algorithmName="SHA-512" hashValue="HUsprvT/jrq2BguI3bP/SrpavgnWE0YSOZQMZMx++xDb6WbPZo5qnfQr7hCB9Ern2YADCmzgKqiSmf8IaSS9eA==" saltValue="GdSB+UwU6A/LoewZv8SaKg==" spinCount="100000" sheet="1" objects="1" scenarios="1"/>
  <mergeCells count="111">
    <mergeCell ref="AO6:AS6"/>
    <mergeCell ref="A29:I29"/>
    <mergeCell ref="K29:L29"/>
    <mergeCell ref="AM12:AO12"/>
    <mergeCell ref="C8:M8"/>
    <mergeCell ref="O8:T8"/>
    <mergeCell ref="A10:W10"/>
    <mergeCell ref="J11:J16"/>
    <mergeCell ref="K11:L16"/>
    <mergeCell ref="M11:M16"/>
    <mergeCell ref="K19:L19"/>
    <mergeCell ref="A11:I16"/>
    <mergeCell ref="A17:I17"/>
    <mergeCell ref="K17:L17"/>
    <mergeCell ref="A18:I18"/>
    <mergeCell ref="K18:L18"/>
    <mergeCell ref="A19:I19"/>
    <mergeCell ref="AJ15:AT15"/>
    <mergeCell ref="AD29:AG29"/>
    <mergeCell ref="A6:E6"/>
    <mergeCell ref="G6:Q6"/>
    <mergeCell ref="T6:AB6"/>
    <mergeCell ref="Y12:AL12"/>
    <mergeCell ref="K20:L20"/>
    <mergeCell ref="A20:I20"/>
    <mergeCell ref="A21:I21"/>
    <mergeCell ref="K21:L21"/>
    <mergeCell ref="A22:I22"/>
    <mergeCell ref="K22:L22"/>
    <mergeCell ref="Q17:Y21"/>
    <mergeCell ref="Z17:AC22"/>
    <mergeCell ref="AD17:AG22"/>
    <mergeCell ref="AH17:AK22"/>
    <mergeCell ref="AD6:AG6"/>
    <mergeCell ref="AI6:AN6"/>
    <mergeCell ref="AI27:AR27"/>
    <mergeCell ref="AD26:AG26"/>
    <mergeCell ref="Z31:AC31"/>
    <mergeCell ref="A23:I23"/>
    <mergeCell ref="A8:B8"/>
    <mergeCell ref="AO8:AS8"/>
    <mergeCell ref="U8:AG8"/>
    <mergeCell ref="AI8:AN8"/>
    <mergeCell ref="Y10:AO10"/>
    <mergeCell ref="Y11:AL11"/>
    <mergeCell ref="AM11:AO11"/>
    <mergeCell ref="AD23:AG23"/>
    <mergeCell ref="Z23:AC23"/>
    <mergeCell ref="Q22:Y22"/>
    <mergeCell ref="Q23:Y23"/>
    <mergeCell ref="AH23:AK23"/>
    <mergeCell ref="Q16:AK16"/>
    <mergeCell ref="Y13:AL13"/>
    <mergeCell ref="AM13:AO13"/>
    <mergeCell ref="K23:L23"/>
    <mergeCell ref="AH25:AK25"/>
    <mergeCell ref="AD28:AG28"/>
    <mergeCell ref="K27:L27"/>
    <mergeCell ref="K28:L28"/>
    <mergeCell ref="A24:I24"/>
    <mergeCell ref="A25:I25"/>
    <mergeCell ref="K25:L25"/>
    <mergeCell ref="A26:I26"/>
    <mergeCell ref="AD25:AG25"/>
    <mergeCell ref="AD24:AG24"/>
    <mergeCell ref="AD27:AG27"/>
    <mergeCell ref="AH24:AK24"/>
    <mergeCell ref="Z24:AC24"/>
    <mergeCell ref="A34:I34"/>
    <mergeCell ref="K34:L34"/>
    <mergeCell ref="A35:I35"/>
    <mergeCell ref="K35:L35"/>
    <mergeCell ref="A36:I36"/>
    <mergeCell ref="K36:L36"/>
    <mergeCell ref="A33:I33"/>
    <mergeCell ref="K26:L26"/>
    <mergeCell ref="A27:I27"/>
    <mergeCell ref="A28:I28"/>
    <mergeCell ref="K24:L24"/>
    <mergeCell ref="Q24:Y24"/>
    <mergeCell ref="Z29:AC29"/>
    <mergeCell ref="Z27:AC27"/>
    <mergeCell ref="Z26:AC26"/>
    <mergeCell ref="Z25:AC25"/>
    <mergeCell ref="Q25:Y25"/>
    <mergeCell ref="Q26:Y26"/>
    <mergeCell ref="Q27:Y27"/>
    <mergeCell ref="Q29:Y29"/>
    <mergeCell ref="Q28:Y28"/>
    <mergeCell ref="Z28:AC28"/>
    <mergeCell ref="A38:R39"/>
    <mergeCell ref="A30:I30"/>
    <mergeCell ref="K30:L30"/>
    <mergeCell ref="A31:I31"/>
    <mergeCell ref="K31:L31"/>
    <mergeCell ref="A32:I32"/>
    <mergeCell ref="K32:L32"/>
    <mergeCell ref="K33:L33"/>
    <mergeCell ref="Q32:Y32"/>
    <mergeCell ref="Q30:Y30"/>
    <mergeCell ref="Q31:Y31"/>
    <mergeCell ref="Y38:AT39"/>
    <mergeCell ref="AD34:AF34"/>
    <mergeCell ref="Q34:AC34"/>
    <mergeCell ref="Q36:AC36"/>
    <mergeCell ref="AD30:AG30"/>
    <mergeCell ref="AD31:AG31"/>
    <mergeCell ref="AD36:AF36"/>
    <mergeCell ref="AD32:AG32"/>
    <mergeCell ref="Z32:AC32"/>
    <mergeCell ref="Z30:AC30"/>
  </mergeCells>
  <pageMargins left="0.78740157480314965" right="0.39370078740157483" top="0.31496062992125984" bottom="0.43307086614173229" header="0" footer="0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ES-Régulières</vt:lpstr>
      <vt:lpstr>ES-OMO-UTP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Danièle Schneuwly</dc:creator>
  <cp:lastModifiedBy>Garraux Richard, BKD-AKVB-EOF-RBJB</cp:lastModifiedBy>
  <cp:lastPrinted>2024-01-19T12:24:36Z</cp:lastPrinted>
  <dcterms:created xsi:type="dcterms:W3CDTF">2006-06-27T08:52:55Z</dcterms:created>
  <dcterms:modified xsi:type="dcterms:W3CDTF">2024-02-07T10:29:47Z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